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БЮДЖЕТА'!$A$8:$E$188</definedName>
    <definedName name="_xlnm.Print_Titles" localSheetId="0">'БЕЗ УЧЕТА СЧЕТОВ БЮДЖЕТА'!$8:$8</definedName>
    <definedName name="_xlnm.Print_Area" localSheetId="0">'БЕЗ УЧЕТА СЧЕТОВ БЮДЖЕТА'!$A$1:$Y$190</definedName>
  </definedNames>
  <calcPr fullCalcOnLoad="1"/>
</workbook>
</file>

<file path=xl/sharedStrings.xml><?xml version="1.0" encoding="utf-8"?>
<sst xmlns="http://schemas.openxmlformats.org/spreadsheetml/2006/main" count="410" uniqueCount="275">
  <si>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</si>
  <si>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</si>
  <si>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</si>
  <si>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</si>
  <si>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</si>
  <si>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</si>
  <si>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</si>
  <si>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</si>
  <si>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</si>
  <si>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</si>
  <si>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</si>
  <si>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</si>
  <si>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</si>
  <si>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</si>
  <si>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</si>
  <si>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</si>
  <si>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</si>
  <si>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</si>
  <si>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</si>
  <si>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</si>
  <si>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</si>
  <si>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</si>
  <si>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</si>
  <si>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</si>
  <si>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</si>
  <si>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</si>
  <si>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</si>
  <si>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</si>
  <si>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</si>
  <si>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</si>
  <si>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</si>
  <si>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</si>
  <si>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</si>
  <si>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</si>
  <si>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</si>
  <si>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</si>
  <si>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</si>
  <si>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</si>
  <si>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</si>
  <si>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</si>
  <si>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</si>
  <si>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</si>
  <si>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</si>
  <si>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</si>
  <si>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</si>
  <si>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</si>
  <si>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</si>
  <si>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</si>
  <si>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</si>
  <si>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</si>
  <si>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</si>
  <si>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</si>
  <si>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</si>
  <si>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</si>
  <si>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</si>
  <si>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</si>
  <si>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</si>
  <si>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</si>
  <si>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</si>
  <si>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</si>
  <si>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</si>
  <si>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</si>
  <si>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</si>
  <si>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</si>
  <si>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</si>
  <si>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</si>
  <si>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</si>
  <si>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</si>
  <si>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</si>
  <si>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</si>
  <si>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</si>
  <si>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</si>
  <si>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</si>
  <si>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</si>
  <si>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</si>
  <si>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</si>
  <si>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</si>
  <si>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</si>
  <si>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</si>
  <si>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</si>
  <si>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</si>
  <si>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</si>
  <si>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</si>
  <si>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</si>
  <si>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</si>
  <si>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</si>
  <si>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</si>
  <si>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</si>
  <si>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</si>
  <si>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</si>
  <si>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</si>
  <si>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</si>
  <si>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</si>
  <si>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</si>
  <si>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</si>
  <si>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</si>
  <si>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</si>
  <si>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</si>
  <si>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</si>
  <si>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</si>
  <si>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</si>
  <si>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</si>
  <si>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</si>
  <si>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</si>
  <si>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</si>
  <si>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</si>
  <si>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</si>
  <si>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</si>
  <si>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</si>
  <si>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</si>
  <si>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</si>
  <si>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</si>
  <si>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</si>
  <si>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</si>
  <si>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</si>
  <si>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</si>
  <si>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</si>
  <si>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</si>
  <si>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</si>
  <si>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</si>
  <si>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</si>
  <si>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</si>
  <si>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</si>
  <si>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</si>
  <si>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</si>
  <si>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</si>
  <si>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</si>
  <si>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</si>
  <si>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</si>
  <si>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</si>
  <si>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</si>
  <si>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</si>
  <si>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</si>
  <si>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</si>
  <si>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</si>
  <si>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</si>
  <si>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</si>
  <si>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</si>
  <si>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</si>
  <si>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</si>
  <si>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</si>
  <si>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</si>
  <si>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</si>
  <si>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</si>
  <si>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</si>
  <si>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</si>
  <si>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</si>
  <si>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</si>
  <si>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</si>
  <si>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</si>
  <si>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</si>
  <si>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</si>
  <si>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</si>
  <si>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</si>
  <si>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</si>
  <si>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</si>
  <si>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</si>
  <si>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</si>
  <si>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</si>
  <si>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</si>
  <si>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</si>
  <si>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</si>
  <si>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</si>
  <si>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</si>
  <si>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</si>
  <si>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</si>
  <si>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</si>
  <si>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</si>
  <si>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</si>
  <si>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</si>
  <si>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</si>
  <si>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</si>
  <si>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</si>
  <si>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</si>
  <si>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</si>
  <si>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</si>
  <si>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</si>
  <si>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</si>
  <si>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</si>
  <si>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</si>
  <si>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</si>
  <si>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</si>
  <si>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</si>
  <si>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</si>
  <si>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</si>
  <si>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</si>
  <si>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</si>
  <si>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</si>
  <si>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</si>
  <si>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</si>
  <si>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</si>
  <si>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</si>
  <si>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</si>
  <si>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</si>
  <si>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</si>
  <si>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</si>
  <si>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</si>
  <si>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</si>
  <si>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</si>
  <si>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</si>
  <si>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</si>
  <si>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</si>
  <si>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</si>
  <si>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</si>
  <si>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</si>
  <si>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</si>
  <si>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</si>
  <si>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</si>
  <si>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</si>
  <si>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</si>
  <si>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</si>
  <si>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</si>
  <si>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</si>
  <si>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</si>
  <si>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</si>
  <si>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</si>
  <si>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</si>
  <si>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</si>
  <si>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</si>
  <si>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</si>
  <si>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</si>
  <si>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</si>
  <si>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</si>
  <si>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</si>
  <si>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</si>
  <si>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</si>
  <si>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</si>
  <si>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</si>
  <si>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</si>
  <si>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</si>
  <si>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</si>
  <si>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</si>
  <si>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</si>
  <si>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</si>
  <si>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</si>
  <si>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</si>
  <si>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</si>
  <si>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</si>
  <si>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</si>
  <si>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</si>
  <si>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</si>
  <si>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</si>
  <si>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</si>
  <si>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</si>
  <si>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</si>
  <si>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</si>
  <si>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</si>
  <si>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</si>
  <si>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</si>
  <si>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</si>
  <si>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</si>
  <si>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</si>
  <si>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</si>
  <si>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</si>
  <si>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</si>
  <si>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</si>
  <si>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</si>
  <si>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</si>
  <si>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</si>
  <si>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</si>
  <si>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</si>
  <si>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</si>
  <si>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</si>
  <si>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</si>
  <si>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</si>
  <si>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</si>
  <si>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</si>
  <si>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</si>
  <si>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МП"Обеспечение жилье молодых семей Михайловского муницпального района"на 2018-2020 годы</t>
  </si>
  <si>
    <t>Исполнено</t>
  </si>
  <si>
    <t>% Исполнения</t>
  </si>
  <si>
    <t>01000R4970</t>
  </si>
  <si>
    <t>01000L4970</t>
  </si>
  <si>
    <t xml:space="preserve">Приложение 4 к решению </t>
  </si>
  <si>
    <t>№ 277 от 31.05.2018г.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</si>
</sst>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_ ;\-#,##0.00\ "/>
    <numFmt numFmtId="172" formatCode="_-* #,##0.000_р_._-;\-* #,##0.000_р_._-;_-* &quot;-&quot;??_р_._-;_-@_-"/>
    <numFmt numFmtId="173" formatCode="#,##0.000_ ;\-#,##0.000\ "/>
    <numFmt numFmtId="174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6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40" borderId="11" xfId="0" applyFont="1" applyFill="1" applyBorder="1" applyAlignment="1">
      <alignment horizontal="center" vertical="center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69" fontId="11" fillId="40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2" borderId="11" xfId="62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vertical="top" wrapTex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40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41" borderId="27" xfId="0" applyNumberFormat="1" applyFont="1" applyFill="1" applyBorder="1" applyAlignment="1">
      <alignment horizontal="center" vertical="center" shrinkToFit="1"/>
    </xf>
    <xf numFmtId="169" fontId="2" fillId="41" borderId="14" xfId="0" applyNumberFormat="1" applyFont="1" applyFill="1" applyBorder="1" applyAlignment="1">
      <alignment horizontal="center" vertical="center" shrinkToFit="1"/>
    </xf>
    <xf numFmtId="169" fontId="11" fillId="41" borderId="20" xfId="0" applyNumberFormat="1" applyFont="1" applyFill="1" applyBorder="1" applyAlignment="1">
      <alignment horizontal="center" vertical="center" wrapText="1"/>
    </xf>
    <xf numFmtId="173" fontId="2" fillId="38" borderId="11" xfId="62" applyNumberFormat="1" applyFont="1" applyFill="1" applyBorder="1" applyAlignment="1">
      <alignment horizontal="center" vertical="center" shrinkToFit="1"/>
    </xf>
    <xf numFmtId="173" fontId="2" fillId="35" borderId="12" xfId="62" applyNumberFormat="1" applyFont="1" applyFill="1" applyBorder="1" applyAlignment="1">
      <alignment horizontal="center" vertical="center" shrinkToFit="1"/>
    </xf>
    <xf numFmtId="173" fontId="2" fillId="35" borderId="11" xfId="62" applyNumberFormat="1" applyFont="1" applyFill="1" applyBorder="1" applyAlignment="1">
      <alignment horizontal="center" vertical="center" shrinkToFit="1"/>
    </xf>
    <xf numFmtId="173" fontId="2" fillId="35" borderId="15" xfId="62" applyNumberFormat="1" applyFont="1" applyFill="1" applyBorder="1" applyAlignment="1">
      <alignment horizontal="center" vertical="center" shrinkToFit="1"/>
    </xf>
    <xf numFmtId="173" fontId="2" fillId="35" borderId="22" xfId="62" applyNumberFormat="1" applyFont="1" applyFill="1" applyBorder="1" applyAlignment="1">
      <alignment horizontal="center" vertical="center" wrapText="1"/>
    </xf>
    <xf numFmtId="173" fontId="11" fillId="34" borderId="20" xfId="62" applyNumberFormat="1" applyFont="1" applyFill="1" applyBorder="1" applyAlignment="1">
      <alignment horizontal="center" vertical="center" wrapText="1"/>
    </xf>
    <xf numFmtId="173" fontId="2" fillId="35" borderId="18" xfId="62" applyNumberFormat="1" applyFont="1" applyFill="1" applyBorder="1" applyAlignment="1">
      <alignment horizontal="center" vertical="center" shrinkToFit="1"/>
    </xf>
    <xf numFmtId="173" fontId="2" fillId="35" borderId="18" xfId="62" applyNumberFormat="1" applyFont="1" applyFill="1" applyBorder="1" applyAlignment="1">
      <alignment horizontal="center" vertical="center" wrapText="1"/>
    </xf>
    <xf numFmtId="173" fontId="2" fillId="38" borderId="11" xfId="0" applyNumberFormat="1" applyFont="1" applyFill="1" applyBorder="1" applyAlignment="1">
      <alignment horizontal="center" vertical="center" shrinkToFit="1"/>
    </xf>
    <xf numFmtId="173" fontId="2" fillId="35" borderId="18" xfId="0" applyNumberFormat="1" applyFont="1" applyFill="1" applyBorder="1" applyAlignment="1">
      <alignment horizontal="center" vertical="center" shrinkToFit="1"/>
    </xf>
    <xf numFmtId="173" fontId="2" fillId="35" borderId="15" xfId="0" applyNumberFormat="1" applyFont="1" applyFill="1" applyBorder="1" applyAlignment="1">
      <alignment horizontal="center" vertical="center" shrinkToFit="1"/>
    </xf>
    <xf numFmtId="173" fontId="2" fillId="35" borderId="18" xfId="0" applyNumberFormat="1" applyFont="1" applyFill="1" applyBorder="1" applyAlignment="1">
      <alignment horizontal="center" vertical="center" wrapText="1" shrinkToFit="1"/>
    </xf>
    <xf numFmtId="173" fontId="11" fillId="34" borderId="20" xfId="0" applyNumberFormat="1" applyFont="1" applyFill="1" applyBorder="1" applyAlignment="1">
      <alignment horizontal="center" vertical="center" wrapText="1"/>
    </xf>
    <xf numFmtId="173" fontId="2" fillId="40" borderId="18" xfId="62" applyNumberFormat="1" applyFont="1" applyFill="1" applyBorder="1" applyAlignment="1">
      <alignment horizontal="center" vertical="center" shrinkToFit="1"/>
    </xf>
    <xf numFmtId="173" fontId="2" fillId="40" borderId="15" xfId="62" applyNumberFormat="1" applyFont="1" applyFill="1" applyBorder="1" applyAlignment="1">
      <alignment horizontal="center" vertical="center" shrinkToFit="1"/>
    </xf>
    <xf numFmtId="173" fontId="2" fillId="36" borderId="11" xfId="0" applyNumberFormat="1" applyFont="1" applyFill="1" applyBorder="1" applyAlignment="1">
      <alignment horizontal="center" vertical="center" shrinkToFit="1"/>
    </xf>
    <xf numFmtId="173" fontId="2" fillId="40" borderId="18" xfId="0" applyNumberFormat="1" applyFont="1" applyFill="1" applyBorder="1" applyAlignment="1">
      <alignment horizontal="center" vertical="center" shrinkToFit="1"/>
    </xf>
    <xf numFmtId="173" fontId="2" fillId="40" borderId="15" xfId="0" applyNumberFormat="1" applyFont="1" applyFill="1" applyBorder="1" applyAlignment="1">
      <alignment horizontal="center" vertical="center" shrinkToFit="1"/>
    </xf>
    <xf numFmtId="173" fontId="2" fillId="35" borderId="18" xfId="0" applyNumberFormat="1" applyFont="1" applyFill="1" applyBorder="1" applyAlignment="1">
      <alignment horizontal="center" vertical="center" wrapText="1"/>
    </xf>
    <xf numFmtId="173" fontId="5" fillId="37" borderId="27" xfId="0" applyNumberFormat="1" applyFont="1" applyFill="1" applyBorder="1" applyAlignment="1">
      <alignment horizontal="center" vertical="center" shrinkToFit="1"/>
    </xf>
    <xf numFmtId="173" fontId="5" fillId="37" borderId="14" xfId="0" applyNumberFormat="1" applyFont="1" applyFill="1" applyBorder="1" applyAlignment="1">
      <alignment horizontal="center" vertical="center" shrinkToFit="1"/>
    </xf>
    <xf numFmtId="173" fontId="5" fillId="37" borderId="15" xfId="0" applyNumberFormat="1" applyFont="1" applyFill="1" applyBorder="1" applyAlignment="1">
      <alignment horizontal="center" vertical="center" wrapText="1" shrinkToFit="1"/>
    </xf>
    <xf numFmtId="173" fontId="2" fillId="35" borderId="27" xfId="0" applyNumberFormat="1" applyFont="1" applyFill="1" applyBorder="1" applyAlignment="1">
      <alignment horizontal="center" vertical="center" shrinkToFit="1"/>
    </xf>
    <xf numFmtId="173" fontId="2" fillId="35" borderId="14" xfId="0" applyNumberFormat="1" applyFont="1" applyFill="1" applyBorder="1" applyAlignment="1">
      <alignment horizontal="center" vertical="center" shrinkToFit="1"/>
    </xf>
    <xf numFmtId="173" fontId="2" fillId="35" borderId="15" xfId="0" applyNumberFormat="1" applyFont="1" applyFill="1" applyBorder="1" applyAlignment="1">
      <alignment horizontal="center" vertical="center" wrapText="1" shrinkToFit="1"/>
    </xf>
    <xf numFmtId="169" fontId="5" fillId="37" borderId="12" xfId="0" applyNumberFormat="1" applyFont="1" applyFill="1" applyBorder="1" applyAlignment="1">
      <alignment horizontal="center" vertical="center" shrinkToFit="1"/>
    </xf>
    <xf numFmtId="169" fontId="5" fillId="37" borderId="11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37" borderId="18" xfId="0" applyNumberFormat="1" applyFont="1" applyFill="1" applyBorder="1" applyAlignment="1">
      <alignment horizontal="center" vertical="center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169" fontId="5" fillId="37" borderId="27" xfId="0" applyNumberFormat="1" applyFont="1" applyFill="1" applyBorder="1" applyAlignment="1">
      <alignment horizontal="center" vertical="center" shrinkToFit="1"/>
    </xf>
    <xf numFmtId="169" fontId="5" fillId="37" borderId="14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wrapText="1"/>
    </xf>
    <xf numFmtId="169" fontId="2" fillId="39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169" fontId="5" fillId="39" borderId="11" xfId="0" applyNumberFormat="1" applyFont="1" applyFill="1" applyBorder="1" applyAlignment="1">
      <alignment horizontal="center" vertical="center" wrapText="1"/>
    </xf>
    <xf numFmtId="169" fontId="4" fillId="41" borderId="17" xfId="0" applyNumberFormat="1" applyFont="1" applyFill="1" applyBorder="1" applyAlignment="1">
      <alignment horizontal="center" vertical="center" wrapText="1"/>
    </xf>
    <xf numFmtId="169" fontId="4" fillId="41" borderId="23" xfId="0" applyNumberFormat="1" applyFont="1" applyFill="1" applyBorder="1" applyAlignment="1">
      <alignment horizontal="center" vertical="center" wrapText="1"/>
    </xf>
    <xf numFmtId="169" fontId="3" fillId="41" borderId="24" xfId="0" applyNumberFormat="1" applyFont="1" applyFill="1" applyBorder="1" applyAlignment="1">
      <alignment horizontal="center" vertical="center" wrapText="1"/>
    </xf>
    <xf numFmtId="169" fontId="3" fillId="41" borderId="25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169" fontId="5" fillId="39" borderId="11" xfId="0" applyNumberFormat="1" applyFont="1" applyFill="1" applyBorder="1" applyAlignment="1">
      <alignment horizontal="center" vertical="center" shrinkToFit="1"/>
    </xf>
    <xf numFmtId="169" fontId="5" fillId="40" borderId="11" xfId="0" applyNumberFormat="1" applyFont="1" applyFill="1" applyBorder="1" applyAlignment="1">
      <alignment horizontal="center" vertical="center" shrinkToFit="1"/>
    </xf>
    <xf numFmtId="0" fontId="1" fillId="41" borderId="0" xfId="0" applyFont="1" applyFill="1" applyAlignment="1">
      <alignment/>
    </xf>
    <xf numFmtId="4" fontId="2" fillId="38" borderId="0" xfId="0" applyNumberFormat="1" applyFont="1" applyFill="1" applyBorder="1" applyAlignment="1">
      <alignment horizontal="center" vertical="center" shrinkToFit="1"/>
    </xf>
    <xf numFmtId="4" fontId="2" fillId="35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tabSelected="1" view="pageBreakPreview" zoomScale="60" zoomScalePageLayoutView="0" workbookViewId="0" topLeftCell="A37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0" style="2" hidden="1" customWidth="1"/>
    <col min="4" max="4" width="15.125" style="2" customWidth="1"/>
    <col min="5" max="5" width="18.25390625" style="25" customWidth="1"/>
    <col min="6" max="21" width="0" style="2" hidden="1" customWidth="1"/>
    <col min="22" max="22" width="14.875" style="30" hidden="1" customWidth="1"/>
    <col min="23" max="23" width="11.875" style="25" hidden="1" customWidth="1"/>
    <col min="24" max="24" width="15.625" style="2" customWidth="1"/>
    <col min="25" max="16384" width="9.125" style="2" customWidth="1"/>
  </cols>
  <sheetData>
    <row r="1" spans="2:23" ht="18.75">
      <c r="B1" s="193" t="s">
        <v>273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45"/>
      <c r="W1" s="2"/>
    </row>
    <row r="2" spans="2:23" ht="15" customHeight="1">
      <c r="B2" s="194" t="s">
        <v>72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46"/>
      <c r="W2" s="2"/>
    </row>
    <row r="3" spans="2:23" ht="12.75">
      <c r="B3" s="196" t="s">
        <v>274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V3" s="2"/>
      <c r="W3" s="2"/>
    </row>
    <row r="4" spans="2:23" ht="15.75">
      <c r="B4" s="2"/>
      <c r="V4" s="2"/>
      <c r="W4" s="2"/>
    </row>
    <row r="5" spans="1:23" ht="30.75" customHeight="1">
      <c r="A5" s="195" t="s">
        <v>26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V5" s="2"/>
      <c r="W5" s="2"/>
    </row>
    <row r="6" spans="1:23" ht="57" customHeight="1">
      <c r="A6" s="192" t="s">
        <v>254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V6" s="2"/>
      <c r="W6" s="2"/>
    </row>
    <row r="7" spans="1:25" ht="16.5" thickBot="1">
      <c r="A7" s="28"/>
      <c r="B7" s="28"/>
      <c r="C7" s="28"/>
      <c r="D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W7" s="33" t="s">
        <v>23</v>
      </c>
      <c r="Y7" s="28" t="s">
        <v>70</v>
      </c>
    </row>
    <row r="8" spans="1:25" ht="48" thickBot="1">
      <c r="A8" s="4" t="s">
        <v>0</v>
      </c>
      <c r="B8" s="4" t="s">
        <v>16</v>
      </c>
      <c r="C8" s="4" t="s">
        <v>1</v>
      </c>
      <c r="D8" s="4"/>
      <c r="E8" s="175" t="s">
        <v>4</v>
      </c>
      <c r="F8" s="16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3" t="s">
        <v>4</v>
      </c>
      <c r="V8" s="34" t="s">
        <v>25</v>
      </c>
      <c r="W8" s="26" t="s">
        <v>24</v>
      </c>
      <c r="X8" s="106" t="s">
        <v>269</v>
      </c>
      <c r="Y8" s="107" t="s">
        <v>270</v>
      </c>
    </row>
    <row r="9" spans="1:25" ht="25.5" customHeight="1" thickBot="1">
      <c r="A9" s="62" t="s">
        <v>71</v>
      </c>
      <c r="B9" s="180" t="s">
        <v>2</v>
      </c>
      <c r="C9" s="63"/>
      <c r="D9" s="180" t="s">
        <v>108</v>
      </c>
      <c r="E9" s="179">
        <f>E15+E19+E46+E53+E57+E62+E67+E74+E77+E80+E83+E86+E96+E10+E49+E43+E100+E104+E110+E114+E117+E120</f>
        <v>501540.999</v>
      </c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7"/>
      <c r="X9" s="181">
        <f>X15+X19+X46+X53+X57+X62+X67+X74+X77+X80+X83+X86+X96+X10+X49+X43+X100+X104+X110+X114+X117+X120</f>
        <v>115236.07099999998</v>
      </c>
      <c r="Y9" s="108">
        <f>X9/E9*100</f>
        <v>22.976400978138177</v>
      </c>
    </row>
    <row r="10" spans="1:25" ht="33.75" customHeight="1" thickBot="1">
      <c r="A10" s="69" t="s">
        <v>268</v>
      </c>
      <c r="B10" s="70" t="s">
        <v>79</v>
      </c>
      <c r="C10" s="71"/>
      <c r="D10" s="70" t="s">
        <v>109</v>
      </c>
      <c r="E10" s="110">
        <f>E11</f>
        <v>558</v>
      </c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4"/>
      <c r="X10" s="110">
        <f>X11</f>
        <v>0</v>
      </c>
      <c r="Y10" s="108">
        <f aca="true" t="shared" si="0" ref="Y10:Y71">X10/E10*100</f>
        <v>0</v>
      </c>
    </row>
    <row r="11" spans="1:25" ht="18" customHeight="1" thickBot="1">
      <c r="A11" s="96" t="s">
        <v>17</v>
      </c>
      <c r="B11" s="72" t="s">
        <v>79</v>
      </c>
      <c r="C11" s="73"/>
      <c r="D11" s="72" t="s">
        <v>109</v>
      </c>
      <c r="E11" s="115">
        <f>E12+E13+E14</f>
        <v>558</v>
      </c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14"/>
      <c r="X11" s="115">
        <f>X12+X13+X14</f>
        <v>0</v>
      </c>
      <c r="Y11" s="108">
        <f t="shared" si="0"/>
        <v>0</v>
      </c>
    </row>
    <row r="12" spans="1:26" ht="25.5" customHeight="1" thickBot="1">
      <c r="A12" s="51" t="s">
        <v>78</v>
      </c>
      <c r="B12" s="74" t="s">
        <v>79</v>
      </c>
      <c r="C12" s="75"/>
      <c r="D12" s="74" t="s">
        <v>272</v>
      </c>
      <c r="E12" s="116">
        <v>558</v>
      </c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14"/>
      <c r="X12" s="116">
        <v>0</v>
      </c>
      <c r="Y12" s="108">
        <f t="shared" si="0"/>
        <v>0</v>
      </c>
      <c r="Z12" s="189"/>
    </row>
    <row r="13" spans="1:26" ht="32.25" customHeight="1" thickBot="1">
      <c r="A13" s="51" t="s">
        <v>207</v>
      </c>
      <c r="B13" s="74" t="s">
        <v>79</v>
      </c>
      <c r="C13" s="75"/>
      <c r="D13" s="74" t="s">
        <v>209</v>
      </c>
      <c r="E13" s="116">
        <v>0</v>
      </c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14"/>
      <c r="X13" s="116">
        <v>0</v>
      </c>
      <c r="Y13" s="108">
        <v>0</v>
      </c>
      <c r="Z13" s="189"/>
    </row>
    <row r="14" spans="1:26" ht="25.5" customHeight="1" thickBot="1">
      <c r="A14" s="51" t="s">
        <v>208</v>
      </c>
      <c r="B14" s="74" t="s">
        <v>79</v>
      </c>
      <c r="C14" s="75"/>
      <c r="D14" s="74" t="s">
        <v>271</v>
      </c>
      <c r="E14" s="116">
        <v>0</v>
      </c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114"/>
      <c r="X14" s="116">
        <v>0</v>
      </c>
      <c r="Y14" s="108">
        <v>0</v>
      </c>
      <c r="Z14" s="189"/>
    </row>
    <row r="15" spans="1:26" ht="32.25" thickBot="1">
      <c r="A15" s="11" t="s">
        <v>212</v>
      </c>
      <c r="B15" s="13">
        <v>951</v>
      </c>
      <c r="C15" s="9"/>
      <c r="D15" s="9" t="s">
        <v>111</v>
      </c>
      <c r="E15" s="77">
        <f>E16</f>
        <v>11645</v>
      </c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57"/>
      <c r="X15" s="77">
        <f>X16</f>
        <v>2713.347</v>
      </c>
      <c r="Y15" s="108">
        <f t="shared" si="0"/>
        <v>23.300532417346503</v>
      </c>
      <c r="Z15" s="189"/>
    </row>
    <row r="16" spans="1:26" ht="16.5" thickBot="1">
      <c r="A16" s="96" t="s">
        <v>17</v>
      </c>
      <c r="B16" s="97">
        <v>951</v>
      </c>
      <c r="C16" s="98"/>
      <c r="D16" s="97" t="s">
        <v>111</v>
      </c>
      <c r="E16" s="115">
        <f>E17+E18</f>
        <v>11645</v>
      </c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  <c r="W16" s="57"/>
      <c r="X16" s="99">
        <f>X17+X18</f>
        <v>2713.347</v>
      </c>
      <c r="Y16" s="108">
        <f t="shared" si="0"/>
        <v>23.300532417346503</v>
      </c>
      <c r="Z16" s="189"/>
    </row>
    <row r="17" spans="1:26" ht="32.25" thickBot="1">
      <c r="A17" s="51" t="s">
        <v>43</v>
      </c>
      <c r="B17" s="48">
        <v>951</v>
      </c>
      <c r="C17" s="50"/>
      <c r="D17" s="49" t="s">
        <v>110</v>
      </c>
      <c r="E17" s="76">
        <v>11645</v>
      </c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57"/>
      <c r="X17" s="76">
        <v>2713.347</v>
      </c>
      <c r="Y17" s="108">
        <f t="shared" si="0"/>
        <v>23.300532417346503</v>
      </c>
      <c r="Z17" s="189"/>
    </row>
    <row r="18" spans="1:26" ht="18.75">
      <c r="A18" s="51" t="s">
        <v>104</v>
      </c>
      <c r="B18" s="48">
        <v>951</v>
      </c>
      <c r="C18" s="50"/>
      <c r="D18" s="49" t="s">
        <v>110</v>
      </c>
      <c r="E18" s="76">
        <v>0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7"/>
      <c r="X18" s="76">
        <v>0</v>
      </c>
      <c r="Y18" s="108">
        <v>0</v>
      </c>
      <c r="Z18" s="189"/>
    </row>
    <row r="19" spans="1:26" ht="31.5">
      <c r="A19" s="11" t="s">
        <v>213</v>
      </c>
      <c r="B19" s="13">
        <v>953</v>
      </c>
      <c r="C19" s="9"/>
      <c r="D19" s="9" t="s">
        <v>114</v>
      </c>
      <c r="E19" s="77">
        <f>E20</f>
        <v>440310.2</v>
      </c>
      <c r="F19" s="77">
        <f aca="true" t="shared" si="1" ref="F19:W19">F20</f>
        <v>0</v>
      </c>
      <c r="G19" s="77">
        <f t="shared" si="1"/>
        <v>0</v>
      </c>
      <c r="H19" s="77">
        <f t="shared" si="1"/>
        <v>0</v>
      </c>
      <c r="I19" s="77">
        <f t="shared" si="1"/>
        <v>0</v>
      </c>
      <c r="J19" s="77">
        <f t="shared" si="1"/>
        <v>0</v>
      </c>
      <c r="K19" s="77">
        <f t="shared" si="1"/>
        <v>0</v>
      </c>
      <c r="L19" s="77">
        <f t="shared" si="1"/>
        <v>0</v>
      </c>
      <c r="M19" s="77">
        <f t="shared" si="1"/>
        <v>0</v>
      </c>
      <c r="N19" s="77">
        <f t="shared" si="1"/>
        <v>0</v>
      </c>
      <c r="O19" s="77">
        <f t="shared" si="1"/>
        <v>0</v>
      </c>
      <c r="P19" s="77">
        <f t="shared" si="1"/>
        <v>0</v>
      </c>
      <c r="Q19" s="77">
        <f t="shared" si="1"/>
        <v>0</v>
      </c>
      <c r="R19" s="77">
        <f t="shared" si="1"/>
        <v>0</v>
      </c>
      <c r="S19" s="77">
        <f t="shared" si="1"/>
        <v>0</v>
      </c>
      <c r="T19" s="77">
        <f t="shared" si="1"/>
        <v>0</v>
      </c>
      <c r="U19" s="77">
        <f t="shared" si="1"/>
        <v>0</v>
      </c>
      <c r="V19" s="77">
        <f t="shared" si="1"/>
        <v>0</v>
      </c>
      <c r="W19" s="77">
        <f t="shared" si="1"/>
        <v>0</v>
      </c>
      <c r="X19" s="77">
        <f>X20</f>
        <v>103803.52699999999</v>
      </c>
      <c r="Y19" s="108">
        <f t="shared" si="0"/>
        <v>23.575090243196726</v>
      </c>
      <c r="Z19" s="189"/>
    </row>
    <row r="20" spans="1:26" ht="26.25" thickBot="1">
      <c r="A20" s="96" t="s">
        <v>19</v>
      </c>
      <c r="B20" s="97" t="s">
        <v>18</v>
      </c>
      <c r="C20" s="98"/>
      <c r="D20" s="97" t="s">
        <v>108</v>
      </c>
      <c r="E20" s="115">
        <f aca="true" t="shared" si="2" ref="E20:W20">E21+E25+E34+E37+E40</f>
        <v>440310.2</v>
      </c>
      <c r="F20" s="99">
        <f t="shared" si="2"/>
        <v>0</v>
      </c>
      <c r="G20" s="99">
        <f t="shared" si="2"/>
        <v>0</v>
      </c>
      <c r="H20" s="99">
        <f t="shared" si="2"/>
        <v>0</v>
      </c>
      <c r="I20" s="99">
        <f t="shared" si="2"/>
        <v>0</v>
      </c>
      <c r="J20" s="99">
        <f t="shared" si="2"/>
        <v>0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99">
        <f t="shared" si="2"/>
        <v>0</v>
      </c>
      <c r="Q20" s="99">
        <f t="shared" si="2"/>
        <v>0</v>
      </c>
      <c r="R20" s="99">
        <f t="shared" si="2"/>
        <v>0</v>
      </c>
      <c r="S20" s="99">
        <f t="shared" si="2"/>
        <v>0</v>
      </c>
      <c r="T20" s="99">
        <f t="shared" si="2"/>
        <v>0</v>
      </c>
      <c r="U20" s="99">
        <f t="shared" si="2"/>
        <v>0</v>
      </c>
      <c r="V20" s="99">
        <f t="shared" si="2"/>
        <v>0</v>
      </c>
      <c r="W20" s="99">
        <f t="shared" si="2"/>
        <v>0</v>
      </c>
      <c r="X20" s="99">
        <f>X21+X25+X34+X37+X40</f>
        <v>103803.52699999999</v>
      </c>
      <c r="Y20" s="108">
        <f t="shared" si="0"/>
        <v>23.575090243196726</v>
      </c>
      <c r="Z20" s="189"/>
    </row>
    <row r="21" spans="1:26" ht="19.5" customHeight="1" thickBot="1">
      <c r="A21" s="58" t="s">
        <v>59</v>
      </c>
      <c r="B21" s="14">
        <v>953</v>
      </c>
      <c r="C21" s="6"/>
      <c r="D21" s="6" t="s">
        <v>112</v>
      </c>
      <c r="E21" s="78">
        <f>E22+E24+E23</f>
        <v>98037</v>
      </c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7"/>
      <c r="X21" s="78">
        <f>X22+X24+X23</f>
        <v>24433.824</v>
      </c>
      <c r="Y21" s="108">
        <f t="shared" si="0"/>
        <v>24.923063741240554</v>
      </c>
      <c r="Z21" s="189"/>
    </row>
    <row r="22" spans="1:26" ht="32.25" thickBot="1">
      <c r="A22" s="47" t="s">
        <v>43</v>
      </c>
      <c r="B22" s="48">
        <v>953</v>
      </c>
      <c r="C22" s="49"/>
      <c r="D22" s="49" t="s">
        <v>113</v>
      </c>
      <c r="E22" s="76">
        <v>32000</v>
      </c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7"/>
      <c r="X22" s="76">
        <v>10053.824</v>
      </c>
      <c r="Y22" s="108">
        <f t="shared" si="0"/>
        <v>31.418200000000002</v>
      </c>
      <c r="Z22" s="189"/>
    </row>
    <row r="23" spans="1:26" ht="32.25" thickBot="1">
      <c r="A23" s="51" t="s">
        <v>75</v>
      </c>
      <c r="B23" s="48">
        <v>953</v>
      </c>
      <c r="C23" s="49"/>
      <c r="D23" s="49" t="s">
        <v>115</v>
      </c>
      <c r="E23" s="76">
        <v>0</v>
      </c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57"/>
      <c r="X23" s="76">
        <v>80</v>
      </c>
      <c r="Y23" s="108">
        <v>0</v>
      </c>
      <c r="Z23" s="189"/>
    </row>
    <row r="24" spans="1:26" ht="51" customHeight="1" thickBot="1">
      <c r="A24" s="51" t="s">
        <v>60</v>
      </c>
      <c r="B24" s="48">
        <v>953</v>
      </c>
      <c r="C24" s="49"/>
      <c r="D24" s="49" t="s">
        <v>116</v>
      </c>
      <c r="E24" s="76">
        <v>66037</v>
      </c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7"/>
      <c r="X24" s="76">
        <v>14300</v>
      </c>
      <c r="Y24" s="108">
        <f t="shared" si="0"/>
        <v>21.654527007586655</v>
      </c>
      <c r="Z24" s="189"/>
    </row>
    <row r="25" spans="1:26" ht="23.25" customHeight="1" thickBot="1">
      <c r="A25" s="59" t="s">
        <v>61</v>
      </c>
      <c r="B25" s="14">
        <v>953</v>
      </c>
      <c r="C25" s="6"/>
      <c r="D25" s="6" t="s">
        <v>117</v>
      </c>
      <c r="E25" s="78">
        <f>E26+E28+E29+E30+E31+E27+E32+E33</f>
        <v>307376.5</v>
      </c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7"/>
      <c r="X25" s="78">
        <f>X26+X28+X29+X30+X31+X27+X32+X33</f>
        <v>71556.43</v>
      </c>
      <c r="Y25" s="108">
        <f t="shared" si="0"/>
        <v>23.27973348645716</v>
      </c>
      <c r="Z25" s="189"/>
    </row>
    <row r="26" spans="1:26" ht="32.25" thickBot="1">
      <c r="A26" s="47" t="s">
        <v>43</v>
      </c>
      <c r="B26" s="48">
        <v>953</v>
      </c>
      <c r="C26" s="49"/>
      <c r="D26" s="49" t="s">
        <v>118</v>
      </c>
      <c r="E26" s="76">
        <v>62661.1</v>
      </c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57"/>
      <c r="X26" s="76">
        <v>22504.407</v>
      </c>
      <c r="Y26" s="108">
        <f t="shared" si="0"/>
        <v>35.914478041400486</v>
      </c>
      <c r="Z26" s="189"/>
    </row>
    <row r="27" spans="1:26" ht="32.25" thickBot="1">
      <c r="A27" s="51" t="s">
        <v>83</v>
      </c>
      <c r="B27" s="48">
        <v>953</v>
      </c>
      <c r="C27" s="49"/>
      <c r="D27" s="49" t="s">
        <v>119</v>
      </c>
      <c r="E27" s="76">
        <v>0</v>
      </c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7"/>
      <c r="X27" s="76">
        <v>90</v>
      </c>
      <c r="Y27" s="108">
        <v>0</v>
      </c>
      <c r="Z27" s="189"/>
    </row>
    <row r="28" spans="1:26" ht="32.25" thickBot="1">
      <c r="A28" s="47" t="s">
        <v>62</v>
      </c>
      <c r="B28" s="48">
        <v>953</v>
      </c>
      <c r="C28" s="49"/>
      <c r="D28" s="49" t="s">
        <v>120</v>
      </c>
      <c r="E28" s="76">
        <v>5575</v>
      </c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7"/>
      <c r="X28" s="76">
        <v>1362.023</v>
      </c>
      <c r="Y28" s="108">
        <f t="shared" si="0"/>
        <v>24.430905829596412</v>
      </c>
      <c r="Z28" s="189"/>
    </row>
    <row r="29" spans="1:26" ht="48" customHeight="1" thickBot="1">
      <c r="A29" s="60" t="s">
        <v>63</v>
      </c>
      <c r="B29" s="61">
        <v>953</v>
      </c>
      <c r="C29" s="49"/>
      <c r="D29" s="49" t="s">
        <v>121</v>
      </c>
      <c r="E29" s="76">
        <v>234151</v>
      </c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57"/>
      <c r="X29" s="76">
        <v>47600</v>
      </c>
      <c r="Y29" s="108">
        <f t="shared" si="0"/>
        <v>20.328762209001884</v>
      </c>
      <c r="Z29" s="189"/>
    </row>
    <row r="30" spans="1:26" ht="33" customHeight="1" thickBot="1">
      <c r="A30" s="47" t="s">
        <v>66</v>
      </c>
      <c r="B30" s="48">
        <v>953</v>
      </c>
      <c r="C30" s="49"/>
      <c r="D30" s="49" t="s">
        <v>122</v>
      </c>
      <c r="E30" s="76">
        <v>900</v>
      </c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7"/>
      <c r="X30" s="76">
        <v>0</v>
      </c>
      <c r="Y30" s="108">
        <f t="shared" si="0"/>
        <v>0</v>
      </c>
      <c r="Z30" s="189"/>
    </row>
    <row r="31" spans="1:26" ht="20.25" customHeight="1" thickBot="1">
      <c r="A31" s="51" t="s">
        <v>67</v>
      </c>
      <c r="B31" s="48">
        <v>953</v>
      </c>
      <c r="C31" s="49"/>
      <c r="D31" s="49" t="s">
        <v>123</v>
      </c>
      <c r="E31" s="76">
        <v>3089.4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7"/>
      <c r="X31" s="76">
        <v>0</v>
      </c>
      <c r="Y31" s="108">
        <f t="shared" si="0"/>
        <v>0</v>
      </c>
      <c r="Z31" s="189"/>
    </row>
    <row r="32" spans="1:26" ht="18.75" customHeight="1" thickBot="1">
      <c r="A32" s="51" t="s">
        <v>240</v>
      </c>
      <c r="B32" s="48">
        <v>953</v>
      </c>
      <c r="C32" s="49"/>
      <c r="D32" s="49" t="s">
        <v>241</v>
      </c>
      <c r="E32" s="76">
        <v>0</v>
      </c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57"/>
      <c r="X32" s="76">
        <v>0</v>
      </c>
      <c r="Y32" s="108">
        <v>0</v>
      </c>
      <c r="Z32" s="189"/>
    </row>
    <row r="33" spans="1:26" ht="18.75" customHeight="1" thickBot="1">
      <c r="A33" s="51" t="s">
        <v>242</v>
      </c>
      <c r="B33" s="48">
        <v>953</v>
      </c>
      <c r="C33" s="49"/>
      <c r="D33" s="49" t="s">
        <v>243</v>
      </c>
      <c r="E33" s="76">
        <v>1000</v>
      </c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7"/>
      <c r="X33" s="76">
        <v>0</v>
      </c>
      <c r="Y33" s="108">
        <f t="shared" si="0"/>
        <v>0</v>
      </c>
      <c r="Z33" s="189"/>
    </row>
    <row r="34" spans="1:26" ht="32.25" thickBot="1">
      <c r="A34" s="58" t="s">
        <v>64</v>
      </c>
      <c r="B34" s="14">
        <v>953</v>
      </c>
      <c r="C34" s="6"/>
      <c r="D34" s="6" t="s">
        <v>124</v>
      </c>
      <c r="E34" s="78">
        <f>E35+E36</f>
        <v>21000</v>
      </c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57"/>
      <c r="X34" s="78">
        <f>X35+X36</f>
        <v>4786.016</v>
      </c>
      <c r="Y34" s="108">
        <f t="shared" si="0"/>
        <v>22.790552380952377</v>
      </c>
      <c r="Z34" s="189"/>
    </row>
    <row r="35" spans="1:26" ht="32.25" thickBot="1">
      <c r="A35" s="47" t="s">
        <v>65</v>
      </c>
      <c r="B35" s="48">
        <v>953</v>
      </c>
      <c r="C35" s="49"/>
      <c r="D35" s="49" t="s">
        <v>125</v>
      </c>
      <c r="E35" s="76">
        <v>21000</v>
      </c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7"/>
      <c r="X35" s="76">
        <v>4786.016</v>
      </c>
      <c r="Y35" s="108">
        <f t="shared" si="0"/>
        <v>22.790552380952377</v>
      </c>
      <c r="Z35" s="189"/>
    </row>
    <row r="36" spans="1:26" ht="20.25" customHeight="1" thickBot="1">
      <c r="A36" s="51" t="s">
        <v>197</v>
      </c>
      <c r="B36" s="48">
        <v>953</v>
      </c>
      <c r="C36" s="49"/>
      <c r="D36" s="49" t="s">
        <v>198</v>
      </c>
      <c r="E36" s="76">
        <v>0</v>
      </c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57"/>
      <c r="X36" s="76">
        <v>0</v>
      </c>
      <c r="Y36" s="108">
        <v>0</v>
      </c>
      <c r="Z36" s="189"/>
    </row>
    <row r="37" spans="1:26" ht="32.25" thickBot="1">
      <c r="A37" s="58" t="s">
        <v>68</v>
      </c>
      <c r="B37" s="14">
        <v>953</v>
      </c>
      <c r="C37" s="6"/>
      <c r="D37" s="6" t="s">
        <v>126</v>
      </c>
      <c r="E37" s="78">
        <f>E38+E39</f>
        <v>13896.7</v>
      </c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7"/>
      <c r="X37" s="78">
        <f>X38+X39</f>
        <v>3027.257</v>
      </c>
      <c r="Y37" s="108">
        <f t="shared" si="0"/>
        <v>21.783999078918015</v>
      </c>
      <c r="Z37" s="189"/>
    </row>
    <row r="38" spans="1:26" ht="32.25" thickBot="1">
      <c r="A38" s="47" t="s">
        <v>31</v>
      </c>
      <c r="B38" s="48">
        <v>953</v>
      </c>
      <c r="C38" s="49"/>
      <c r="D38" s="49" t="s">
        <v>127</v>
      </c>
      <c r="E38" s="76">
        <v>13734.1</v>
      </c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7"/>
      <c r="X38" s="76">
        <v>3027.257</v>
      </c>
      <c r="Y38" s="108">
        <f t="shared" si="0"/>
        <v>22.041903000560648</v>
      </c>
      <c r="Z38" s="189"/>
    </row>
    <row r="39" spans="1:26" ht="16.5" thickBot="1">
      <c r="A39" s="47" t="s">
        <v>84</v>
      </c>
      <c r="B39" s="48">
        <v>953</v>
      </c>
      <c r="C39" s="49"/>
      <c r="D39" s="49" t="s">
        <v>128</v>
      </c>
      <c r="E39" s="76">
        <v>162.6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7"/>
      <c r="X39" s="76">
        <v>0</v>
      </c>
      <c r="Y39" s="108">
        <f t="shared" si="0"/>
        <v>0</v>
      </c>
      <c r="Z39" s="189"/>
    </row>
    <row r="40" spans="1:26" ht="16.5" thickBot="1">
      <c r="A40" s="58" t="s">
        <v>236</v>
      </c>
      <c r="B40" s="14">
        <v>953</v>
      </c>
      <c r="C40" s="6"/>
      <c r="D40" s="6" t="s">
        <v>239</v>
      </c>
      <c r="E40" s="78">
        <f>E41+E42</f>
        <v>0</v>
      </c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7"/>
      <c r="X40" s="78">
        <f>X41+X42</f>
        <v>0</v>
      </c>
      <c r="Y40" s="108">
        <v>0</v>
      </c>
      <c r="Z40" s="189"/>
    </row>
    <row r="41" spans="1:26" ht="16.5" thickBot="1">
      <c r="A41" s="47" t="s">
        <v>237</v>
      </c>
      <c r="B41" s="48">
        <v>953</v>
      </c>
      <c r="C41" s="49"/>
      <c r="D41" s="49" t="s">
        <v>238</v>
      </c>
      <c r="E41" s="76">
        <v>0</v>
      </c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57"/>
      <c r="X41" s="76">
        <v>0</v>
      </c>
      <c r="Y41" s="108">
        <v>0</v>
      </c>
      <c r="Z41" s="189"/>
    </row>
    <row r="42" spans="1:26" ht="32.25" thickBot="1">
      <c r="A42" s="47" t="s">
        <v>244</v>
      </c>
      <c r="B42" s="48">
        <v>953</v>
      </c>
      <c r="C42" s="49"/>
      <c r="D42" s="49" t="s">
        <v>245</v>
      </c>
      <c r="E42" s="76">
        <v>0</v>
      </c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57"/>
      <c r="X42" s="76">
        <v>0</v>
      </c>
      <c r="Y42" s="108">
        <v>0</v>
      </c>
      <c r="Z42" s="189"/>
    </row>
    <row r="43" spans="1:26" ht="32.25" thickBot="1">
      <c r="A43" s="8" t="s">
        <v>214</v>
      </c>
      <c r="B43" s="13">
        <v>951</v>
      </c>
      <c r="C43" s="9"/>
      <c r="D43" s="9" t="s">
        <v>129</v>
      </c>
      <c r="E43" s="77">
        <f>E44</f>
        <v>30</v>
      </c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4"/>
      <c r="X43" s="77">
        <f>X44</f>
        <v>0</v>
      </c>
      <c r="Y43" s="108">
        <f t="shared" si="0"/>
        <v>0</v>
      </c>
      <c r="Z43" s="189"/>
    </row>
    <row r="44" spans="1:26" ht="16.5" thickBot="1">
      <c r="A44" s="96" t="s">
        <v>17</v>
      </c>
      <c r="B44" s="67">
        <v>951</v>
      </c>
      <c r="C44" s="68"/>
      <c r="D44" s="68" t="s">
        <v>129</v>
      </c>
      <c r="E44" s="86">
        <f>E45</f>
        <v>30</v>
      </c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4"/>
      <c r="X44" s="86">
        <f>X45</f>
        <v>0</v>
      </c>
      <c r="Y44" s="108">
        <f t="shared" si="0"/>
        <v>0</v>
      </c>
      <c r="Z44" s="189"/>
    </row>
    <row r="45" spans="1:26" ht="32.25" thickBot="1">
      <c r="A45" s="51" t="s">
        <v>80</v>
      </c>
      <c r="B45" s="48">
        <v>951</v>
      </c>
      <c r="C45" s="49"/>
      <c r="D45" s="49" t="s">
        <v>130</v>
      </c>
      <c r="E45" s="76">
        <v>30</v>
      </c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14"/>
      <c r="X45" s="76">
        <v>0</v>
      </c>
      <c r="Y45" s="108">
        <f t="shared" si="0"/>
        <v>0</v>
      </c>
      <c r="Z45" s="189"/>
    </row>
    <row r="46" spans="1:26" ht="34.5" customHeight="1" thickBot="1">
      <c r="A46" s="11" t="s">
        <v>215</v>
      </c>
      <c r="B46" s="13">
        <v>951</v>
      </c>
      <c r="C46" s="9"/>
      <c r="D46" s="9" t="s">
        <v>131</v>
      </c>
      <c r="E46" s="77">
        <f>E47</f>
        <v>30</v>
      </c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14"/>
      <c r="X46" s="77">
        <f>X47</f>
        <v>0</v>
      </c>
      <c r="Y46" s="108">
        <f t="shared" si="0"/>
        <v>0</v>
      </c>
      <c r="Z46" s="189"/>
    </row>
    <row r="47" spans="1:26" ht="16.5" thickBot="1">
      <c r="A47" s="96" t="s">
        <v>17</v>
      </c>
      <c r="B47" s="97">
        <v>951</v>
      </c>
      <c r="C47" s="98"/>
      <c r="D47" s="97" t="s">
        <v>131</v>
      </c>
      <c r="E47" s="115">
        <f>E48</f>
        <v>30</v>
      </c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114"/>
      <c r="X47" s="99">
        <f>X48</f>
        <v>0</v>
      </c>
      <c r="Y47" s="108">
        <f t="shared" si="0"/>
        <v>0</v>
      </c>
      <c r="Z47" s="189"/>
    </row>
    <row r="48" spans="1:26" ht="33" customHeight="1" thickBot="1">
      <c r="A48" s="51" t="s">
        <v>52</v>
      </c>
      <c r="B48" s="48">
        <v>951</v>
      </c>
      <c r="C48" s="49"/>
      <c r="D48" s="49" t="s">
        <v>132</v>
      </c>
      <c r="E48" s="76">
        <v>30</v>
      </c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14"/>
      <c r="X48" s="76">
        <v>0</v>
      </c>
      <c r="Y48" s="108">
        <f t="shared" si="0"/>
        <v>0</v>
      </c>
      <c r="Z48" s="189"/>
    </row>
    <row r="49" spans="1:26" ht="33" customHeight="1" thickBot="1">
      <c r="A49" s="53" t="s">
        <v>216</v>
      </c>
      <c r="B49" s="13">
        <v>951</v>
      </c>
      <c r="C49" s="9"/>
      <c r="D49" s="9" t="s">
        <v>133</v>
      </c>
      <c r="E49" s="77">
        <f>E50</f>
        <v>30</v>
      </c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114"/>
      <c r="X49" s="77">
        <f>X50</f>
        <v>0</v>
      </c>
      <c r="Y49" s="108">
        <f t="shared" si="0"/>
        <v>0</v>
      </c>
      <c r="Z49" s="189"/>
    </row>
    <row r="50" spans="1:26" ht="18.75" customHeight="1" thickBot="1">
      <c r="A50" s="96" t="s">
        <v>17</v>
      </c>
      <c r="B50" s="67">
        <v>951</v>
      </c>
      <c r="C50" s="68"/>
      <c r="D50" s="68" t="s">
        <v>133</v>
      </c>
      <c r="E50" s="86">
        <f>E51+E52</f>
        <v>30</v>
      </c>
      <c r="F50" s="111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3"/>
      <c r="W50" s="114"/>
      <c r="X50" s="86">
        <f>X51+X52</f>
        <v>0</v>
      </c>
      <c r="Y50" s="108">
        <f t="shared" si="0"/>
        <v>0</v>
      </c>
      <c r="Z50" s="189"/>
    </row>
    <row r="51" spans="1:26" ht="33" customHeight="1" thickBot="1">
      <c r="A51" s="47" t="s">
        <v>76</v>
      </c>
      <c r="B51" s="48">
        <v>951</v>
      </c>
      <c r="C51" s="49"/>
      <c r="D51" s="49" t="s">
        <v>134</v>
      </c>
      <c r="E51" s="76">
        <v>0</v>
      </c>
      <c r="F51" s="111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114"/>
      <c r="X51" s="76">
        <v>0</v>
      </c>
      <c r="Y51" s="108">
        <v>0</v>
      </c>
      <c r="Z51" s="189"/>
    </row>
    <row r="52" spans="1:26" ht="33" customHeight="1" thickBot="1">
      <c r="A52" s="47" t="s">
        <v>77</v>
      </c>
      <c r="B52" s="48">
        <v>951</v>
      </c>
      <c r="C52" s="49"/>
      <c r="D52" s="49" t="s">
        <v>135</v>
      </c>
      <c r="E52" s="76">
        <v>30</v>
      </c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114"/>
      <c r="X52" s="76">
        <v>0</v>
      </c>
      <c r="Y52" s="108">
        <f t="shared" si="0"/>
        <v>0</v>
      </c>
      <c r="Z52" s="189"/>
    </row>
    <row r="53" spans="1:26" ht="36.75" customHeight="1" thickBot="1">
      <c r="A53" s="69" t="s">
        <v>228</v>
      </c>
      <c r="B53" s="13">
        <v>951</v>
      </c>
      <c r="C53" s="9"/>
      <c r="D53" s="9" t="s">
        <v>136</v>
      </c>
      <c r="E53" s="77">
        <f>E54</f>
        <v>50</v>
      </c>
      <c r="F53" s="111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3"/>
      <c r="W53" s="114"/>
      <c r="X53" s="77">
        <f>X54</f>
        <v>0</v>
      </c>
      <c r="Y53" s="108">
        <f t="shared" si="0"/>
        <v>0</v>
      </c>
      <c r="Z53" s="189"/>
    </row>
    <row r="54" spans="1:26" ht="16.5" thickBot="1">
      <c r="A54" s="96" t="s">
        <v>17</v>
      </c>
      <c r="B54" s="97">
        <v>951</v>
      </c>
      <c r="C54" s="98"/>
      <c r="D54" s="97" t="s">
        <v>136</v>
      </c>
      <c r="E54" s="115">
        <f>E55+E56</f>
        <v>50</v>
      </c>
      <c r="F54" s="111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114"/>
      <c r="X54" s="99">
        <f>X55+X56</f>
        <v>0</v>
      </c>
      <c r="Y54" s="108">
        <f t="shared" si="0"/>
        <v>0</v>
      </c>
      <c r="Z54" s="189"/>
    </row>
    <row r="55" spans="1:26" ht="34.5" customHeight="1" thickBot="1">
      <c r="A55" s="47" t="s">
        <v>35</v>
      </c>
      <c r="B55" s="48">
        <v>951</v>
      </c>
      <c r="C55" s="49"/>
      <c r="D55" s="49" t="s">
        <v>137</v>
      </c>
      <c r="E55" s="76">
        <v>0</v>
      </c>
      <c r="F55" s="111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/>
      <c r="W55" s="114"/>
      <c r="X55" s="76">
        <v>0</v>
      </c>
      <c r="Y55" s="108">
        <v>0</v>
      </c>
      <c r="Z55" s="189"/>
    </row>
    <row r="56" spans="1:26" ht="32.25" thickBot="1">
      <c r="A56" s="47" t="s">
        <v>36</v>
      </c>
      <c r="B56" s="48">
        <v>951</v>
      </c>
      <c r="C56" s="49"/>
      <c r="D56" s="49" t="s">
        <v>138</v>
      </c>
      <c r="E56" s="76">
        <v>50</v>
      </c>
      <c r="F56" s="111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  <c r="W56" s="114"/>
      <c r="X56" s="76">
        <v>0</v>
      </c>
      <c r="Y56" s="108">
        <f t="shared" si="0"/>
        <v>0</v>
      </c>
      <c r="Z56" s="189"/>
    </row>
    <row r="57" spans="1:26" ht="35.25" customHeight="1" thickBot="1">
      <c r="A57" s="69" t="s">
        <v>217</v>
      </c>
      <c r="B57" s="13">
        <v>951</v>
      </c>
      <c r="C57" s="9"/>
      <c r="D57" s="9" t="s">
        <v>139</v>
      </c>
      <c r="E57" s="77">
        <f>E58</f>
        <v>50</v>
      </c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7"/>
      <c r="X57" s="77">
        <f>X58</f>
        <v>0</v>
      </c>
      <c r="Y57" s="108">
        <f t="shared" si="0"/>
        <v>0</v>
      </c>
      <c r="Z57" s="189"/>
    </row>
    <row r="58" spans="1:26" ht="16.5" thickBot="1">
      <c r="A58" s="96" t="s">
        <v>17</v>
      </c>
      <c r="B58" s="97">
        <v>951</v>
      </c>
      <c r="C58" s="98"/>
      <c r="D58" s="97" t="s">
        <v>139</v>
      </c>
      <c r="E58" s="115">
        <f>E59+E60+E61</f>
        <v>50</v>
      </c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7"/>
      <c r="X58" s="99">
        <f>X59+X60+X61</f>
        <v>0</v>
      </c>
      <c r="Y58" s="108">
        <f t="shared" si="0"/>
        <v>0</v>
      </c>
      <c r="Z58" s="189"/>
    </row>
    <row r="59" spans="1:26" ht="49.5" customHeight="1" thickBot="1">
      <c r="A59" s="47" t="s">
        <v>40</v>
      </c>
      <c r="B59" s="48">
        <v>951</v>
      </c>
      <c r="C59" s="49"/>
      <c r="D59" s="49" t="s">
        <v>140</v>
      </c>
      <c r="E59" s="76">
        <v>0</v>
      </c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57"/>
      <c r="X59" s="76">
        <v>0</v>
      </c>
      <c r="Y59" s="108">
        <v>0</v>
      </c>
      <c r="Z59" s="189"/>
    </row>
    <row r="60" spans="1:26" ht="35.25" customHeight="1" thickBot="1">
      <c r="A60" s="47" t="s">
        <v>41</v>
      </c>
      <c r="B60" s="48">
        <v>951</v>
      </c>
      <c r="C60" s="49"/>
      <c r="D60" s="49" t="s">
        <v>255</v>
      </c>
      <c r="E60" s="76">
        <v>50</v>
      </c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6"/>
      <c r="W60" s="57"/>
      <c r="X60" s="76">
        <v>0</v>
      </c>
      <c r="Y60" s="108">
        <f t="shared" si="0"/>
        <v>0</v>
      </c>
      <c r="Z60" s="189"/>
    </row>
    <row r="61" spans="1:26" ht="35.25" customHeight="1" thickBot="1">
      <c r="A61" s="47" t="s">
        <v>92</v>
      </c>
      <c r="B61" s="48">
        <v>951</v>
      </c>
      <c r="C61" s="49"/>
      <c r="D61" s="49" t="s">
        <v>246</v>
      </c>
      <c r="E61" s="76">
        <v>0</v>
      </c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6"/>
      <c r="W61" s="57"/>
      <c r="X61" s="76">
        <v>0</v>
      </c>
      <c r="Y61" s="108">
        <v>0</v>
      </c>
      <c r="Z61" s="189"/>
    </row>
    <row r="62" spans="1:26" ht="33" customHeight="1" thickBot="1">
      <c r="A62" s="69" t="s">
        <v>218</v>
      </c>
      <c r="B62" s="13">
        <v>951</v>
      </c>
      <c r="C62" s="9"/>
      <c r="D62" s="9" t="s">
        <v>141</v>
      </c>
      <c r="E62" s="77">
        <f>E63</f>
        <v>1200</v>
      </c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6"/>
      <c r="W62" s="57"/>
      <c r="X62" s="77">
        <f>X63</f>
        <v>0</v>
      </c>
      <c r="Y62" s="108">
        <f t="shared" si="0"/>
        <v>0</v>
      </c>
      <c r="Z62" s="189"/>
    </row>
    <row r="63" spans="1:26" ht="16.5" thickBot="1">
      <c r="A63" s="96" t="s">
        <v>17</v>
      </c>
      <c r="B63" s="97">
        <v>951</v>
      </c>
      <c r="C63" s="98"/>
      <c r="D63" s="97" t="s">
        <v>141</v>
      </c>
      <c r="E63" s="115">
        <f>E64+E65+E66</f>
        <v>1200</v>
      </c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6"/>
      <c r="W63" s="57"/>
      <c r="X63" s="99">
        <f>X64+X65+X66</f>
        <v>0</v>
      </c>
      <c r="Y63" s="108">
        <f t="shared" si="0"/>
        <v>0</v>
      </c>
      <c r="Z63" s="189"/>
    </row>
    <row r="64" spans="1:26" ht="48" thickBot="1">
      <c r="A64" s="47" t="s">
        <v>42</v>
      </c>
      <c r="B64" s="48">
        <v>951</v>
      </c>
      <c r="C64" s="49"/>
      <c r="D64" s="49" t="s">
        <v>142</v>
      </c>
      <c r="E64" s="76">
        <v>1200</v>
      </c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6"/>
      <c r="W64" s="57"/>
      <c r="X64" s="76">
        <v>0</v>
      </c>
      <c r="Y64" s="108">
        <f t="shared" si="0"/>
        <v>0</v>
      </c>
      <c r="Z64" s="189"/>
    </row>
    <row r="65" spans="1:26" ht="79.5" thickBot="1">
      <c r="A65" s="100" t="s">
        <v>88</v>
      </c>
      <c r="B65" s="48">
        <v>951</v>
      </c>
      <c r="C65" s="49"/>
      <c r="D65" s="49" t="s">
        <v>143</v>
      </c>
      <c r="E65" s="76">
        <v>0</v>
      </c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6"/>
      <c r="W65" s="57"/>
      <c r="X65" s="76">
        <v>0</v>
      </c>
      <c r="Y65" s="108">
        <v>0</v>
      </c>
      <c r="Z65" s="189"/>
    </row>
    <row r="66" spans="1:26" ht="95.25" thickBot="1">
      <c r="A66" s="100" t="s">
        <v>247</v>
      </c>
      <c r="B66" s="48">
        <v>951</v>
      </c>
      <c r="C66" s="49"/>
      <c r="D66" s="49" t="s">
        <v>248</v>
      </c>
      <c r="E66" s="76">
        <v>0</v>
      </c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57"/>
      <c r="X66" s="76">
        <v>0</v>
      </c>
      <c r="Y66" s="108">
        <v>0</v>
      </c>
      <c r="Z66" s="189"/>
    </row>
    <row r="67" spans="1:26" ht="66" customHeight="1" thickBot="1">
      <c r="A67" s="69" t="s">
        <v>219</v>
      </c>
      <c r="B67" s="13">
        <v>951</v>
      </c>
      <c r="C67" s="10"/>
      <c r="D67" s="9" t="s">
        <v>144</v>
      </c>
      <c r="E67" s="77">
        <f>E68</f>
        <v>10325</v>
      </c>
      <c r="F67" s="111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  <c r="W67" s="114"/>
      <c r="X67" s="77">
        <f>X68</f>
        <v>915.673</v>
      </c>
      <c r="Y67" s="108">
        <f t="shared" si="0"/>
        <v>8.868503631961259</v>
      </c>
      <c r="Z67" s="189"/>
    </row>
    <row r="68" spans="1:26" ht="16.5" thickBot="1">
      <c r="A68" s="96" t="s">
        <v>17</v>
      </c>
      <c r="B68" s="97">
        <v>951</v>
      </c>
      <c r="C68" s="98"/>
      <c r="D68" s="97" t="s">
        <v>144</v>
      </c>
      <c r="E68" s="115">
        <f>E69+E72+E70+E71+E73</f>
        <v>10325</v>
      </c>
      <c r="F68" s="111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  <c r="W68" s="114"/>
      <c r="X68" s="99">
        <f>X69+X72+X70+X71+X73</f>
        <v>915.673</v>
      </c>
      <c r="Y68" s="108">
        <f t="shared" si="0"/>
        <v>8.868503631961259</v>
      </c>
      <c r="Z68" s="189"/>
    </row>
    <row r="69" spans="1:26" ht="49.5" customHeight="1" thickBot="1">
      <c r="A69" s="47" t="s">
        <v>39</v>
      </c>
      <c r="B69" s="48">
        <v>951</v>
      </c>
      <c r="C69" s="49"/>
      <c r="D69" s="49" t="s">
        <v>145</v>
      </c>
      <c r="E69" s="76">
        <v>0</v>
      </c>
      <c r="F69" s="111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3"/>
      <c r="W69" s="114"/>
      <c r="X69" s="76">
        <v>0</v>
      </c>
      <c r="Y69" s="108">
        <v>0</v>
      </c>
      <c r="Z69" s="189"/>
    </row>
    <row r="70" spans="1:26" ht="49.5" customHeight="1" thickBot="1">
      <c r="A70" s="47" t="s">
        <v>101</v>
      </c>
      <c r="B70" s="48">
        <v>951</v>
      </c>
      <c r="C70" s="49"/>
      <c r="D70" s="49" t="s">
        <v>146</v>
      </c>
      <c r="E70" s="76">
        <v>3441.212</v>
      </c>
      <c r="F70" s="111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3"/>
      <c r="W70" s="114"/>
      <c r="X70" s="76">
        <v>648.213</v>
      </c>
      <c r="Y70" s="108">
        <f t="shared" si="0"/>
        <v>18.836764488790575</v>
      </c>
      <c r="Z70" s="189"/>
    </row>
    <row r="71" spans="1:26" ht="49.5" customHeight="1" thickBot="1">
      <c r="A71" s="47" t="s">
        <v>102</v>
      </c>
      <c r="B71" s="48">
        <v>951</v>
      </c>
      <c r="C71" s="49"/>
      <c r="D71" s="49" t="s">
        <v>147</v>
      </c>
      <c r="E71" s="76">
        <v>6883.788</v>
      </c>
      <c r="F71" s="111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3"/>
      <c r="W71" s="114"/>
      <c r="X71" s="76">
        <v>267.46</v>
      </c>
      <c r="Y71" s="108">
        <f t="shared" si="0"/>
        <v>3.8853607926333584</v>
      </c>
      <c r="Z71" s="189"/>
    </row>
    <row r="72" spans="1:26" ht="32.25" customHeight="1" thickBot="1">
      <c r="A72" s="100" t="s">
        <v>89</v>
      </c>
      <c r="B72" s="48">
        <v>951</v>
      </c>
      <c r="C72" s="49"/>
      <c r="D72" s="49" t="s">
        <v>148</v>
      </c>
      <c r="E72" s="76">
        <v>0</v>
      </c>
      <c r="F72" s="111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3"/>
      <c r="W72" s="114"/>
      <c r="X72" s="76">
        <v>0</v>
      </c>
      <c r="Y72" s="108">
        <v>0</v>
      </c>
      <c r="Z72" s="189"/>
    </row>
    <row r="73" spans="1:26" ht="66.75" customHeight="1" thickBot="1">
      <c r="A73" s="100" t="s">
        <v>250</v>
      </c>
      <c r="B73" s="48">
        <v>951</v>
      </c>
      <c r="C73" s="49"/>
      <c r="D73" s="49" t="s">
        <v>249</v>
      </c>
      <c r="E73" s="76">
        <v>0</v>
      </c>
      <c r="F73" s="111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3"/>
      <c r="W73" s="114"/>
      <c r="X73" s="76">
        <v>0</v>
      </c>
      <c r="Y73" s="108">
        <v>0</v>
      </c>
      <c r="Z73" s="189"/>
    </row>
    <row r="74" spans="1:26" ht="32.25" thickBot="1">
      <c r="A74" s="69" t="s">
        <v>229</v>
      </c>
      <c r="B74" s="13">
        <v>951</v>
      </c>
      <c r="C74" s="9"/>
      <c r="D74" s="9" t="s">
        <v>149</v>
      </c>
      <c r="E74" s="77">
        <f>E75</f>
        <v>80</v>
      </c>
      <c r="F74" s="111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3"/>
      <c r="W74" s="114"/>
      <c r="X74" s="77">
        <f>X75</f>
        <v>0</v>
      </c>
      <c r="Y74" s="108">
        <f aca="true" t="shared" si="3" ref="Y74:Y137">X74/E74*100</f>
        <v>0</v>
      </c>
      <c r="Z74" s="189"/>
    </row>
    <row r="75" spans="1:26" ht="16.5" thickBot="1">
      <c r="A75" s="96" t="s">
        <v>17</v>
      </c>
      <c r="B75" s="97">
        <v>951</v>
      </c>
      <c r="C75" s="98"/>
      <c r="D75" s="97" t="s">
        <v>149</v>
      </c>
      <c r="E75" s="115">
        <f>E76</f>
        <v>80</v>
      </c>
      <c r="F75" s="111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3"/>
      <c r="W75" s="114"/>
      <c r="X75" s="99">
        <f>X76</f>
        <v>0</v>
      </c>
      <c r="Y75" s="108">
        <f t="shared" si="3"/>
        <v>0</v>
      </c>
      <c r="Z75" s="189"/>
    </row>
    <row r="76" spans="1:26" ht="33.75" customHeight="1" thickBot="1">
      <c r="A76" s="51" t="s">
        <v>48</v>
      </c>
      <c r="B76" s="48">
        <v>951</v>
      </c>
      <c r="C76" s="49"/>
      <c r="D76" s="49" t="s">
        <v>150</v>
      </c>
      <c r="E76" s="76">
        <v>80</v>
      </c>
      <c r="F76" s="111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3"/>
      <c r="W76" s="114"/>
      <c r="X76" s="76">
        <v>0</v>
      </c>
      <c r="Y76" s="108">
        <f t="shared" si="3"/>
        <v>0</v>
      </c>
      <c r="Z76" s="189"/>
    </row>
    <row r="77" spans="1:26" ht="32.25" thickBot="1">
      <c r="A77" s="69" t="s">
        <v>230</v>
      </c>
      <c r="B77" s="13">
        <v>951</v>
      </c>
      <c r="C77" s="9"/>
      <c r="D77" s="9" t="s">
        <v>151</v>
      </c>
      <c r="E77" s="77">
        <f>E78</f>
        <v>42.4</v>
      </c>
      <c r="F77" s="111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3"/>
      <c r="W77" s="114"/>
      <c r="X77" s="77">
        <f>X78</f>
        <v>0</v>
      </c>
      <c r="Y77" s="108">
        <f t="shared" si="3"/>
        <v>0</v>
      </c>
      <c r="Z77" s="189"/>
    </row>
    <row r="78" spans="1:26" ht="16.5" thickBot="1">
      <c r="A78" s="96" t="s">
        <v>17</v>
      </c>
      <c r="B78" s="97">
        <v>951</v>
      </c>
      <c r="C78" s="98"/>
      <c r="D78" s="97" t="s">
        <v>151</v>
      </c>
      <c r="E78" s="115">
        <f>E79</f>
        <v>42.4</v>
      </c>
      <c r="F78" s="111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3"/>
      <c r="W78" s="114"/>
      <c r="X78" s="99">
        <f>X79</f>
        <v>0</v>
      </c>
      <c r="Y78" s="108">
        <f t="shared" si="3"/>
        <v>0</v>
      </c>
      <c r="Z78" s="189"/>
    </row>
    <row r="79" spans="1:26" ht="32.25" thickBot="1">
      <c r="A79" s="51" t="s">
        <v>49</v>
      </c>
      <c r="B79" s="48">
        <v>951</v>
      </c>
      <c r="C79" s="49"/>
      <c r="D79" s="49" t="s">
        <v>152</v>
      </c>
      <c r="E79" s="76">
        <v>42.4</v>
      </c>
      <c r="F79" s="11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3"/>
      <c r="W79" s="114"/>
      <c r="X79" s="76">
        <v>0</v>
      </c>
      <c r="Y79" s="108">
        <f t="shared" si="3"/>
        <v>0</v>
      </c>
      <c r="Z79" s="189"/>
    </row>
    <row r="80" spans="1:26" ht="32.25" thickBot="1">
      <c r="A80" s="8" t="s">
        <v>220</v>
      </c>
      <c r="B80" s="13">
        <v>951</v>
      </c>
      <c r="C80" s="9"/>
      <c r="D80" s="9" t="s">
        <v>153</v>
      </c>
      <c r="E80" s="77">
        <f>E81</f>
        <v>30</v>
      </c>
      <c r="F80" s="11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3"/>
      <c r="W80" s="114"/>
      <c r="X80" s="77">
        <f>X81</f>
        <v>0</v>
      </c>
      <c r="Y80" s="108">
        <f t="shared" si="3"/>
        <v>0</v>
      </c>
      <c r="Z80" s="189"/>
    </row>
    <row r="81" spans="1:26" ht="16.5" thickBot="1">
      <c r="A81" s="96" t="s">
        <v>17</v>
      </c>
      <c r="B81" s="97">
        <v>951</v>
      </c>
      <c r="C81" s="98"/>
      <c r="D81" s="97" t="s">
        <v>153</v>
      </c>
      <c r="E81" s="115">
        <f>E82</f>
        <v>30</v>
      </c>
      <c r="F81" s="111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3"/>
      <c r="W81" s="114"/>
      <c r="X81" s="99">
        <f>X82</f>
        <v>0</v>
      </c>
      <c r="Y81" s="108">
        <f t="shared" si="3"/>
        <v>0</v>
      </c>
      <c r="Z81" s="189"/>
    </row>
    <row r="82" spans="1:26" ht="34.5" customHeight="1" thickBot="1">
      <c r="A82" s="51" t="s">
        <v>50</v>
      </c>
      <c r="B82" s="48">
        <v>951</v>
      </c>
      <c r="C82" s="49"/>
      <c r="D82" s="49" t="s">
        <v>154</v>
      </c>
      <c r="E82" s="76">
        <v>30</v>
      </c>
      <c r="F82" s="111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3"/>
      <c r="W82" s="114"/>
      <c r="X82" s="76">
        <v>0</v>
      </c>
      <c r="Y82" s="108">
        <f t="shared" si="3"/>
        <v>0</v>
      </c>
      <c r="Z82" s="189"/>
    </row>
    <row r="83" spans="1:26" ht="36.75" customHeight="1" thickBot="1">
      <c r="A83" s="53" t="s">
        <v>221</v>
      </c>
      <c r="B83" s="13">
        <v>951</v>
      </c>
      <c r="C83" s="9"/>
      <c r="D83" s="9" t="s">
        <v>155</v>
      </c>
      <c r="E83" s="77">
        <f>E84</f>
        <v>122</v>
      </c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3"/>
      <c r="W83" s="114"/>
      <c r="X83" s="77">
        <f>X84</f>
        <v>21.25</v>
      </c>
      <c r="Y83" s="108">
        <f t="shared" si="3"/>
        <v>17.418032786885245</v>
      </c>
      <c r="Z83" s="189"/>
    </row>
    <row r="84" spans="1:26" ht="22.5" customHeight="1" thickBot="1">
      <c r="A84" s="96" t="s">
        <v>17</v>
      </c>
      <c r="B84" s="97">
        <v>951</v>
      </c>
      <c r="C84" s="98"/>
      <c r="D84" s="97" t="s">
        <v>155</v>
      </c>
      <c r="E84" s="115">
        <f>E85</f>
        <v>122</v>
      </c>
      <c r="F84" s="111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3"/>
      <c r="W84" s="114"/>
      <c r="X84" s="99">
        <f>X85</f>
        <v>21.25</v>
      </c>
      <c r="Y84" s="108">
        <f t="shared" si="3"/>
        <v>17.418032786885245</v>
      </c>
      <c r="Z84" s="189"/>
    </row>
    <row r="85" spans="1:26" ht="34.5" customHeight="1" thickBot="1">
      <c r="A85" s="51" t="s">
        <v>53</v>
      </c>
      <c r="B85" s="48">
        <v>951</v>
      </c>
      <c r="C85" s="49"/>
      <c r="D85" s="49" t="s">
        <v>156</v>
      </c>
      <c r="E85" s="76">
        <v>122</v>
      </c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3"/>
      <c r="W85" s="114"/>
      <c r="X85" s="76">
        <v>21.25</v>
      </c>
      <c r="Y85" s="108">
        <f t="shared" si="3"/>
        <v>17.418032786885245</v>
      </c>
      <c r="Z85" s="189"/>
    </row>
    <row r="86" spans="1:26" ht="32.25" thickBot="1">
      <c r="A86" s="11" t="s">
        <v>222</v>
      </c>
      <c r="B86" s="13">
        <v>951</v>
      </c>
      <c r="C86" s="10"/>
      <c r="D86" s="9" t="s">
        <v>157</v>
      </c>
      <c r="E86" s="77">
        <f>E87</f>
        <v>23050</v>
      </c>
      <c r="F86" s="111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3"/>
      <c r="W86" s="114"/>
      <c r="X86" s="77">
        <f>X87</f>
        <v>4458.607</v>
      </c>
      <c r="Y86" s="108">
        <f t="shared" si="3"/>
        <v>19.343197396963124</v>
      </c>
      <c r="Z86" s="189"/>
    </row>
    <row r="87" spans="1:26" ht="16.5" thickBot="1">
      <c r="A87" s="96" t="s">
        <v>17</v>
      </c>
      <c r="B87" s="97">
        <v>951</v>
      </c>
      <c r="C87" s="98"/>
      <c r="D87" s="97" t="s">
        <v>157</v>
      </c>
      <c r="E87" s="115">
        <f>E88+E90</f>
        <v>23050</v>
      </c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3"/>
      <c r="W87" s="114"/>
      <c r="X87" s="99">
        <f>X88+X90</f>
        <v>4458.607</v>
      </c>
      <c r="Y87" s="108">
        <f t="shared" si="3"/>
        <v>19.343197396963124</v>
      </c>
      <c r="Z87" s="189"/>
    </row>
    <row r="88" spans="1:26" ht="16.5" thickBot="1">
      <c r="A88" s="5" t="s">
        <v>27</v>
      </c>
      <c r="B88" s="14">
        <v>951</v>
      </c>
      <c r="C88" s="6"/>
      <c r="D88" s="6" t="s">
        <v>158</v>
      </c>
      <c r="E88" s="78">
        <f>E89</f>
        <v>4050</v>
      </c>
      <c r="F88" s="111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3"/>
      <c r="W88" s="114"/>
      <c r="X88" s="78">
        <f>X89</f>
        <v>0</v>
      </c>
      <c r="Y88" s="108">
        <f t="shared" si="3"/>
        <v>0</v>
      </c>
      <c r="Z88" s="189"/>
    </row>
    <row r="89" spans="1:26" ht="32.25" thickBot="1">
      <c r="A89" s="51" t="s">
        <v>44</v>
      </c>
      <c r="B89" s="48">
        <v>951</v>
      </c>
      <c r="C89" s="49"/>
      <c r="D89" s="49" t="s">
        <v>159</v>
      </c>
      <c r="E89" s="76">
        <v>4050</v>
      </c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3"/>
      <c r="W89" s="114"/>
      <c r="X89" s="76">
        <v>0</v>
      </c>
      <c r="Y89" s="108">
        <f t="shared" si="3"/>
        <v>0</v>
      </c>
      <c r="Z89" s="189"/>
    </row>
    <row r="90" spans="1:26" ht="19.5" customHeight="1" thickBot="1">
      <c r="A90" s="43" t="s">
        <v>45</v>
      </c>
      <c r="B90" s="14">
        <v>951</v>
      </c>
      <c r="C90" s="6"/>
      <c r="D90" s="6" t="s">
        <v>160</v>
      </c>
      <c r="E90" s="78">
        <f>SUM(E91:E95)</f>
        <v>19000</v>
      </c>
      <c r="F90" s="111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3"/>
      <c r="W90" s="114"/>
      <c r="X90" s="78">
        <f>SUM(X91:X95)</f>
        <v>4458.607</v>
      </c>
      <c r="Y90" s="108">
        <f t="shared" si="3"/>
        <v>23.466352631578946</v>
      </c>
      <c r="Z90" s="189"/>
    </row>
    <row r="91" spans="1:26" ht="32.25" thickBot="1">
      <c r="A91" s="47" t="s">
        <v>46</v>
      </c>
      <c r="B91" s="48">
        <v>951</v>
      </c>
      <c r="C91" s="49"/>
      <c r="D91" s="49" t="s">
        <v>161</v>
      </c>
      <c r="E91" s="76">
        <v>11000</v>
      </c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114"/>
      <c r="X91" s="76">
        <v>2797.271</v>
      </c>
      <c r="Y91" s="108">
        <f t="shared" si="3"/>
        <v>25.429736363636362</v>
      </c>
      <c r="Z91" s="189"/>
    </row>
    <row r="92" spans="1:26" ht="16.5" thickBot="1">
      <c r="A92" s="51" t="s">
        <v>104</v>
      </c>
      <c r="B92" s="48">
        <v>951</v>
      </c>
      <c r="C92" s="49"/>
      <c r="D92" s="49" t="s">
        <v>162</v>
      </c>
      <c r="E92" s="76">
        <v>0</v>
      </c>
      <c r="F92" s="111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4"/>
      <c r="X92" s="76">
        <v>0</v>
      </c>
      <c r="Y92" s="108">
        <v>0</v>
      </c>
      <c r="Z92" s="189"/>
    </row>
    <row r="93" spans="1:26" ht="32.25" thickBot="1">
      <c r="A93" s="47" t="s">
        <v>47</v>
      </c>
      <c r="B93" s="48">
        <v>951</v>
      </c>
      <c r="C93" s="49"/>
      <c r="D93" s="49" t="s">
        <v>163</v>
      </c>
      <c r="E93" s="76">
        <v>8000</v>
      </c>
      <c r="F93" s="111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14"/>
      <c r="X93" s="76">
        <v>1661.336</v>
      </c>
      <c r="Y93" s="108">
        <f t="shared" si="3"/>
        <v>20.7667</v>
      </c>
      <c r="Z93" s="189"/>
    </row>
    <row r="94" spans="1:26" ht="32.25" thickBot="1">
      <c r="A94" s="47" t="s">
        <v>210</v>
      </c>
      <c r="B94" s="48">
        <v>951</v>
      </c>
      <c r="C94" s="49"/>
      <c r="D94" s="49" t="s">
        <v>211</v>
      </c>
      <c r="E94" s="76">
        <v>0</v>
      </c>
      <c r="F94" s="111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  <c r="W94" s="114"/>
      <c r="X94" s="76">
        <v>0</v>
      </c>
      <c r="Y94" s="108">
        <v>0</v>
      </c>
      <c r="Z94" s="189"/>
    </row>
    <row r="95" spans="1:26" ht="16.5" thickBot="1">
      <c r="A95" s="87" t="s">
        <v>107</v>
      </c>
      <c r="B95" s="48">
        <v>951</v>
      </c>
      <c r="C95" s="49"/>
      <c r="D95" s="49" t="s">
        <v>164</v>
      </c>
      <c r="E95" s="76">
        <v>0</v>
      </c>
      <c r="F95" s="111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3"/>
      <c r="W95" s="114"/>
      <c r="X95" s="76">
        <v>0</v>
      </c>
      <c r="Y95" s="108">
        <v>0</v>
      </c>
      <c r="Z95" s="189"/>
    </row>
    <row r="96" spans="1:26" ht="35.25" customHeight="1" thickBot="1">
      <c r="A96" s="69" t="s">
        <v>223</v>
      </c>
      <c r="B96" s="13">
        <v>951</v>
      </c>
      <c r="C96" s="9"/>
      <c r="D96" s="9" t="s">
        <v>165</v>
      </c>
      <c r="E96" s="77">
        <f>E97</f>
        <v>10</v>
      </c>
      <c r="F96" s="111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3"/>
      <c r="W96" s="114"/>
      <c r="X96" s="77">
        <f>X97</f>
        <v>0</v>
      </c>
      <c r="Y96" s="108">
        <f t="shared" si="3"/>
        <v>0</v>
      </c>
      <c r="Z96" s="189"/>
    </row>
    <row r="97" spans="1:26" ht="16.5" thickBot="1">
      <c r="A97" s="96" t="s">
        <v>17</v>
      </c>
      <c r="B97" s="97">
        <v>951</v>
      </c>
      <c r="C97" s="98"/>
      <c r="D97" s="97" t="s">
        <v>165</v>
      </c>
      <c r="E97" s="115">
        <f>E98+E99</f>
        <v>10</v>
      </c>
      <c r="F97" s="111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3"/>
      <c r="W97" s="114"/>
      <c r="X97" s="99">
        <f>X98+X99</f>
        <v>0</v>
      </c>
      <c r="Y97" s="108">
        <f t="shared" si="3"/>
        <v>0</v>
      </c>
      <c r="Z97" s="189"/>
    </row>
    <row r="98" spans="1:26" ht="34.5" customHeight="1" thickBot="1">
      <c r="A98" s="47" t="s">
        <v>37</v>
      </c>
      <c r="B98" s="48">
        <v>951</v>
      </c>
      <c r="C98" s="49"/>
      <c r="D98" s="49" t="s">
        <v>166</v>
      </c>
      <c r="E98" s="76">
        <v>10</v>
      </c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3"/>
      <c r="W98" s="114"/>
      <c r="X98" s="76">
        <v>0</v>
      </c>
      <c r="Y98" s="108">
        <f t="shared" si="3"/>
        <v>0</v>
      </c>
      <c r="Z98" s="189"/>
    </row>
    <row r="99" spans="1:26" ht="34.5" customHeight="1" thickBot="1">
      <c r="A99" s="47" t="s">
        <v>227</v>
      </c>
      <c r="B99" s="48">
        <v>951</v>
      </c>
      <c r="C99" s="49"/>
      <c r="D99" s="49" t="s">
        <v>226</v>
      </c>
      <c r="E99" s="76">
        <v>0</v>
      </c>
      <c r="F99" s="111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3"/>
      <c r="W99" s="114"/>
      <c r="X99" s="76">
        <v>0</v>
      </c>
      <c r="Y99" s="108">
        <v>0</v>
      </c>
      <c r="Z99" s="189"/>
    </row>
    <row r="100" spans="1:26" ht="49.5" customHeight="1" thickBot="1">
      <c r="A100" s="69" t="s">
        <v>224</v>
      </c>
      <c r="B100" s="13">
        <v>951</v>
      </c>
      <c r="C100" s="9"/>
      <c r="D100" s="9" t="s">
        <v>167</v>
      </c>
      <c r="E100" s="77">
        <f>E101</f>
        <v>2100</v>
      </c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57"/>
      <c r="X100" s="77">
        <f>X101</f>
        <v>43.84</v>
      </c>
      <c r="Y100" s="108">
        <f t="shared" si="3"/>
        <v>2.087619047619048</v>
      </c>
      <c r="Z100" s="189"/>
    </row>
    <row r="101" spans="1:26" ht="25.5" customHeight="1" thickBot="1">
      <c r="A101" s="96" t="s">
        <v>17</v>
      </c>
      <c r="B101" s="67">
        <v>951</v>
      </c>
      <c r="C101" s="68"/>
      <c r="D101" s="68" t="s">
        <v>167</v>
      </c>
      <c r="E101" s="86">
        <f>E102+E103</f>
        <v>2100</v>
      </c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  <c r="W101" s="57"/>
      <c r="X101" s="86">
        <f>X102+X103</f>
        <v>43.84</v>
      </c>
      <c r="Y101" s="108">
        <f t="shared" si="3"/>
        <v>2.087619047619048</v>
      </c>
      <c r="Z101" s="189"/>
    </row>
    <row r="102" spans="1:26" ht="34.5" customHeight="1" thickBot="1">
      <c r="A102" s="47" t="s">
        <v>94</v>
      </c>
      <c r="B102" s="48">
        <v>951</v>
      </c>
      <c r="C102" s="49"/>
      <c r="D102" s="49" t="s">
        <v>167</v>
      </c>
      <c r="E102" s="76">
        <v>2100</v>
      </c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  <c r="W102" s="57"/>
      <c r="X102" s="76">
        <v>43.84</v>
      </c>
      <c r="Y102" s="108">
        <f t="shared" si="3"/>
        <v>2.087619047619048</v>
      </c>
      <c r="Z102" s="189"/>
    </row>
    <row r="103" spans="1:26" ht="36.75" customHeight="1" thickBot="1">
      <c r="A103" s="47" t="s">
        <v>106</v>
      </c>
      <c r="B103" s="48">
        <v>951</v>
      </c>
      <c r="C103" s="49"/>
      <c r="D103" s="49" t="s">
        <v>168</v>
      </c>
      <c r="E103" s="76">
        <v>0</v>
      </c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  <c r="W103" s="57"/>
      <c r="X103" s="76">
        <v>0</v>
      </c>
      <c r="Y103" s="108">
        <v>0</v>
      </c>
      <c r="Z103" s="189"/>
    </row>
    <row r="104" spans="1:26" ht="48.75" customHeight="1" thickBot="1">
      <c r="A104" s="69" t="s">
        <v>225</v>
      </c>
      <c r="B104" s="13">
        <v>951</v>
      </c>
      <c r="C104" s="9"/>
      <c r="D104" s="9" t="s">
        <v>180</v>
      </c>
      <c r="E104" s="77">
        <f>E105</f>
        <v>11548.399000000001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57"/>
      <c r="X104" s="77">
        <f>X105</f>
        <v>1546.868</v>
      </c>
      <c r="Y104" s="108">
        <f t="shared" si="3"/>
        <v>13.394653232885354</v>
      </c>
      <c r="Z104" s="189"/>
    </row>
    <row r="105" spans="1:26" ht="38.25" customHeight="1" thickBot="1">
      <c r="A105" s="96" t="s">
        <v>17</v>
      </c>
      <c r="B105" s="67">
        <v>951</v>
      </c>
      <c r="C105" s="68"/>
      <c r="D105" s="68" t="s">
        <v>180</v>
      </c>
      <c r="E105" s="86">
        <f>E108+E106+E107+E109</f>
        <v>11548.399000000001</v>
      </c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57"/>
      <c r="X105" s="86">
        <f>X108+X106+X107+X109</f>
        <v>1546.868</v>
      </c>
      <c r="Y105" s="108">
        <f t="shared" si="3"/>
        <v>13.394653232885354</v>
      </c>
      <c r="Z105" s="189"/>
    </row>
    <row r="106" spans="1:26" ht="38.25" customHeight="1" thickBot="1">
      <c r="A106" s="47" t="s">
        <v>105</v>
      </c>
      <c r="B106" s="89">
        <v>951</v>
      </c>
      <c r="C106" s="90"/>
      <c r="D106" s="49" t="s">
        <v>235</v>
      </c>
      <c r="E106" s="88">
        <v>4042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6"/>
      <c r="W106" s="57"/>
      <c r="X106" s="88">
        <v>1144</v>
      </c>
      <c r="Y106" s="108">
        <f t="shared" si="3"/>
        <v>28.302820385947552</v>
      </c>
      <c r="Z106" s="189"/>
    </row>
    <row r="107" spans="1:26" ht="19.5" customHeight="1" thickBot="1">
      <c r="A107" s="51" t="s">
        <v>104</v>
      </c>
      <c r="B107" s="89">
        <v>951</v>
      </c>
      <c r="C107" s="90"/>
      <c r="D107" s="90" t="s">
        <v>200</v>
      </c>
      <c r="E107" s="88">
        <v>0</v>
      </c>
      <c r="F107" s="54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6"/>
      <c r="W107" s="57"/>
      <c r="X107" s="88">
        <v>0</v>
      </c>
      <c r="Y107" s="108">
        <v>0</v>
      </c>
      <c r="Z107" s="189"/>
    </row>
    <row r="108" spans="1:26" ht="35.25" customHeight="1" thickBot="1">
      <c r="A108" s="47" t="s">
        <v>179</v>
      </c>
      <c r="B108" s="48">
        <v>951</v>
      </c>
      <c r="C108" s="49"/>
      <c r="D108" s="49" t="s">
        <v>199</v>
      </c>
      <c r="E108" s="76">
        <v>7506.399</v>
      </c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7"/>
      <c r="X108" s="76">
        <v>402.868</v>
      </c>
      <c r="Y108" s="108">
        <f t="shared" si="3"/>
        <v>5.3669942138700595</v>
      </c>
      <c r="Z108" s="189"/>
    </row>
    <row r="109" spans="1:26" ht="17.25" customHeight="1" thickBot="1">
      <c r="A109" s="47" t="s">
        <v>202</v>
      </c>
      <c r="B109" s="48">
        <v>952</v>
      </c>
      <c r="C109" s="49"/>
      <c r="D109" s="49" t="s">
        <v>201</v>
      </c>
      <c r="E109" s="76">
        <v>0</v>
      </c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  <c r="W109" s="57"/>
      <c r="X109" s="76">
        <v>0</v>
      </c>
      <c r="Y109" s="108">
        <v>0</v>
      </c>
      <c r="Z109" s="189"/>
    </row>
    <row r="110" spans="1:26" ht="35.25" customHeight="1" thickBot="1">
      <c r="A110" s="69" t="s">
        <v>231</v>
      </c>
      <c r="B110" s="13">
        <v>951</v>
      </c>
      <c r="C110" s="9"/>
      <c r="D110" s="9" t="s">
        <v>232</v>
      </c>
      <c r="E110" s="77">
        <f>E111</f>
        <v>20</v>
      </c>
      <c r="F110" s="5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6"/>
      <c r="W110" s="57"/>
      <c r="X110" s="77">
        <f>X111</f>
        <v>0</v>
      </c>
      <c r="Y110" s="108">
        <f t="shared" si="3"/>
        <v>0</v>
      </c>
      <c r="Z110" s="189"/>
    </row>
    <row r="111" spans="1:26" ht="17.25" customHeight="1" thickBot="1">
      <c r="A111" s="96" t="s">
        <v>17</v>
      </c>
      <c r="B111" s="67">
        <v>951</v>
      </c>
      <c r="C111" s="68"/>
      <c r="D111" s="68" t="s">
        <v>233</v>
      </c>
      <c r="E111" s="86">
        <f>E112+E113</f>
        <v>20</v>
      </c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  <c r="W111" s="57"/>
      <c r="X111" s="86">
        <f>X112+X113</f>
        <v>0</v>
      </c>
      <c r="Y111" s="108">
        <f t="shared" si="3"/>
        <v>0</v>
      </c>
      <c r="Z111" s="189"/>
    </row>
    <row r="112" spans="1:26" ht="17.25" customHeight="1" thickBot="1">
      <c r="A112" s="47" t="s">
        <v>105</v>
      </c>
      <c r="B112" s="89">
        <v>951</v>
      </c>
      <c r="C112" s="90"/>
      <c r="D112" s="90" t="s">
        <v>233</v>
      </c>
      <c r="E112" s="88">
        <v>20</v>
      </c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7"/>
      <c r="X112" s="88">
        <v>0</v>
      </c>
      <c r="Y112" s="108">
        <f t="shared" si="3"/>
        <v>0</v>
      </c>
      <c r="Z112" s="189"/>
    </row>
    <row r="113" spans="1:26" ht="17.25" customHeight="1" thickBot="1">
      <c r="A113" s="51" t="s">
        <v>104</v>
      </c>
      <c r="B113" s="89">
        <v>953</v>
      </c>
      <c r="C113" s="90"/>
      <c r="D113" s="90" t="s">
        <v>234</v>
      </c>
      <c r="E113" s="88">
        <v>0</v>
      </c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  <c r="W113" s="57"/>
      <c r="X113" s="88">
        <v>0</v>
      </c>
      <c r="Y113" s="108">
        <v>0</v>
      </c>
      <c r="Z113" s="189"/>
    </row>
    <row r="114" spans="1:26" ht="33" customHeight="1" thickBot="1">
      <c r="A114" s="69" t="s">
        <v>256</v>
      </c>
      <c r="B114" s="13">
        <v>951</v>
      </c>
      <c r="C114" s="9"/>
      <c r="D114" s="9" t="s">
        <v>257</v>
      </c>
      <c r="E114" s="77">
        <f>E115</f>
        <v>100</v>
      </c>
      <c r="F114" s="5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6"/>
      <c r="W114" s="57"/>
      <c r="X114" s="77">
        <f>X115</f>
        <v>1727.739</v>
      </c>
      <c r="Y114" s="108">
        <f t="shared" si="3"/>
        <v>1727.739</v>
      </c>
      <c r="Z114" s="189"/>
    </row>
    <row r="115" spans="1:26" ht="17.25" customHeight="1" thickBot="1">
      <c r="A115" s="96" t="s">
        <v>17</v>
      </c>
      <c r="B115" s="67">
        <v>951</v>
      </c>
      <c r="C115" s="68"/>
      <c r="D115" s="68" t="s">
        <v>258</v>
      </c>
      <c r="E115" s="86">
        <f>E116</f>
        <v>100</v>
      </c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6"/>
      <c r="W115" s="57"/>
      <c r="X115" s="86">
        <f>X116</f>
        <v>1727.739</v>
      </c>
      <c r="Y115" s="108">
        <f t="shared" si="3"/>
        <v>1727.739</v>
      </c>
      <c r="Z115" s="189"/>
    </row>
    <row r="116" spans="1:26" ht="17.25" customHeight="1" thickBot="1">
      <c r="A116" s="47" t="s">
        <v>259</v>
      </c>
      <c r="B116" s="89">
        <v>951</v>
      </c>
      <c r="C116" s="90"/>
      <c r="D116" s="90" t="s">
        <v>258</v>
      </c>
      <c r="E116" s="88">
        <v>100</v>
      </c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7"/>
      <c r="X116" s="88">
        <v>1727.739</v>
      </c>
      <c r="Y116" s="108">
        <f t="shared" si="3"/>
        <v>1727.739</v>
      </c>
      <c r="Z116" s="189"/>
    </row>
    <row r="117" spans="1:26" ht="36.75" customHeight="1" thickBot="1">
      <c r="A117" s="69" t="s">
        <v>262</v>
      </c>
      <c r="B117" s="13">
        <v>951</v>
      </c>
      <c r="C117" s="9"/>
      <c r="D117" s="9" t="s">
        <v>260</v>
      </c>
      <c r="E117" s="77">
        <f>E118</f>
        <v>10</v>
      </c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/>
      <c r="W117" s="57"/>
      <c r="X117" s="77">
        <f>X118</f>
        <v>0</v>
      </c>
      <c r="Y117" s="108">
        <f t="shared" si="3"/>
        <v>0</v>
      </c>
      <c r="Z117" s="189"/>
    </row>
    <row r="118" spans="1:26" ht="17.25" customHeight="1" thickBot="1">
      <c r="A118" s="96" t="s">
        <v>17</v>
      </c>
      <c r="B118" s="67">
        <v>951</v>
      </c>
      <c r="C118" s="68"/>
      <c r="D118" s="68" t="s">
        <v>261</v>
      </c>
      <c r="E118" s="86">
        <f>E119</f>
        <v>10</v>
      </c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6"/>
      <c r="W118" s="57"/>
      <c r="X118" s="86">
        <f>X119</f>
        <v>0</v>
      </c>
      <c r="Y118" s="108">
        <f t="shared" si="3"/>
        <v>0</v>
      </c>
      <c r="Z118" s="189"/>
    </row>
    <row r="119" spans="1:26" ht="17.25" customHeight="1" thickBot="1">
      <c r="A119" s="47" t="s">
        <v>259</v>
      </c>
      <c r="B119" s="89">
        <v>951</v>
      </c>
      <c r="C119" s="90"/>
      <c r="D119" s="90" t="s">
        <v>261</v>
      </c>
      <c r="E119" s="88">
        <v>10</v>
      </c>
      <c r="F119" s="54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57"/>
      <c r="X119" s="88">
        <v>0</v>
      </c>
      <c r="Y119" s="108">
        <f t="shared" si="3"/>
        <v>0</v>
      </c>
      <c r="Z119" s="189"/>
    </row>
    <row r="120" spans="1:26" ht="38.25" customHeight="1" thickBot="1">
      <c r="A120" s="69" t="s">
        <v>265</v>
      </c>
      <c r="B120" s="13">
        <v>951</v>
      </c>
      <c r="C120" s="9"/>
      <c r="D120" s="9" t="s">
        <v>263</v>
      </c>
      <c r="E120" s="77">
        <f>E121</f>
        <v>200</v>
      </c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7"/>
      <c r="X120" s="77">
        <f>X121</f>
        <v>5.22</v>
      </c>
      <c r="Y120" s="108">
        <f t="shared" si="3"/>
        <v>2.61</v>
      </c>
      <c r="Z120" s="189"/>
    </row>
    <row r="121" spans="1:26" ht="17.25" customHeight="1" thickBot="1">
      <c r="A121" s="96" t="s">
        <v>17</v>
      </c>
      <c r="B121" s="67">
        <v>951</v>
      </c>
      <c r="C121" s="68"/>
      <c r="D121" s="68" t="s">
        <v>264</v>
      </c>
      <c r="E121" s="86">
        <f>E122</f>
        <v>200</v>
      </c>
      <c r="F121" s="54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6"/>
      <c r="W121" s="57"/>
      <c r="X121" s="86">
        <f>X122</f>
        <v>5.22</v>
      </c>
      <c r="Y121" s="108">
        <f t="shared" si="3"/>
        <v>2.61</v>
      </c>
      <c r="Z121" s="189"/>
    </row>
    <row r="122" spans="1:26" ht="17.25" customHeight="1" thickBot="1">
      <c r="A122" s="47" t="s">
        <v>259</v>
      </c>
      <c r="B122" s="89">
        <v>951</v>
      </c>
      <c r="C122" s="90"/>
      <c r="D122" s="90" t="s">
        <v>264</v>
      </c>
      <c r="E122" s="88">
        <v>200</v>
      </c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6"/>
      <c r="W122" s="57"/>
      <c r="X122" s="88">
        <v>5.22</v>
      </c>
      <c r="Y122" s="108">
        <f t="shared" si="3"/>
        <v>2.61</v>
      </c>
      <c r="Z122" s="189"/>
    </row>
    <row r="123" spans="1:26" ht="39" customHeight="1" thickBot="1">
      <c r="A123" s="64" t="s">
        <v>28</v>
      </c>
      <c r="B123" s="180" t="s">
        <v>2</v>
      </c>
      <c r="C123" s="101"/>
      <c r="D123" s="186" t="s">
        <v>169</v>
      </c>
      <c r="E123" s="178">
        <f>E124+E174</f>
        <v>97398.49299999999</v>
      </c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6"/>
      <c r="W123" s="57"/>
      <c r="X123" s="187">
        <f>X124+X174</f>
        <v>24674.257000000005</v>
      </c>
      <c r="Y123" s="108">
        <f t="shared" si="3"/>
        <v>25.33330469497101</v>
      </c>
      <c r="Z123" s="189"/>
    </row>
    <row r="124" spans="1:26" ht="35.25" customHeight="1" thickBot="1">
      <c r="A124" s="96" t="s">
        <v>17</v>
      </c>
      <c r="B124" s="97">
        <v>951</v>
      </c>
      <c r="C124" s="98"/>
      <c r="D124" s="97" t="s">
        <v>169</v>
      </c>
      <c r="E124" s="86">
        <f>E125+E126+E130+E134+E137+E138+E146+E148+E157+E159+E161+E163+E165+E167+E169+E171+E154+E132+E136+E150+E152</f>
        <v>92743.90499999998</v>
      </c>
      <c r="F124" s="54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7"/>
      <c r="X124" s="188">
        <f>X125+X126+X130+X134+X137+X138+X146+X148+X157+X159+X161+X163+X165+X167+X169+X171+X154+X132+X136+X150+X152</f>
        <v>23373.910000000003</v>
      </c>
      <c r="Y124" s="108">
        <f t="shared" si="3"/>
        <v>25.20263730538412</v>
      </c>
      <c r="Z124" s="189"/>
    </row>
    <row r="125" spans="1:26" ht="16.5" thickBot="1">
      <c r="A125" s="109" t="s">
        <v>29</v>
      </c>
      <c r="B125" s="89">
        <v>951</v>
      </c>
      <c r="C125" s="90"/>
      <c r="D125" s="90" t="s">
        <v>170</v>
      </c>
      <c r="E125" s="88">
        <v>1850.2</v>
      </c>
      <c r="F125" s="182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4"/>
      <c r="W125" s="185"/>
      <c r="X125" s="88">
        <v>665.677</v>
      </c>
      <c r="Y125" s="108">
        <f t="shared" si="3"/>
        <v>35.97865095665333</v>
      </c>
      <c r="Z125" s="189"/>
    </row>
    <row r="126" spans="1:26" ht="48" thickBot="1">
      <c r="A126" s="8" t="s">
        <v>5</v>
      </c>
      <c r="B126" s="13">
        <v>951</v>
      </c>
      <c r="C126" s="9"/>
      <c r="D126" s="9" t="s">
        <v>169</v>
      </c>
      <c r="E126" s="77">
        <f>E127+E128+E129</f>
        <v>3447.4</v>
      </c>
      <c r="F126" s="92" t="e">
        <f>#REF!+#REF!+F148+F150+#REF!+#REF!+#REF!+#REF!+#REF!+#REF!+#REF!+F171</f>
        <v>#REF!</v>
      </c>
      <c r="G126" s="18" t="e">
        <f>#REF!+#REF!+G148+G150+#REF!+#REF!+#REF!+#REF!+#REF!+#REF!+#REF!+G171</f>
        <v>#REF!</v>
      </c>
      <c r="H126" s="18" t="e">
        <f>#REF!+#REF!+H148+H150+#REF!+#REF!+#REF!+#REF!+#REF!+#REF!+#REF!+H171</f>
        <v>#REF!</v>
      </c>
      <c r="I126" s="18" t="e">
        <f>#REF!+#REF!+I148+I150+#REF!+#REF!+#REF!+#REF!+#REF!+#REF!+#REF!+I171</f>
        <v>#REF!</v>
      </c>
      <c r="J126" s="18" t="e">
        <f>#REF!+#REF!+J148+J150+#REF!+#REF!+#REF!+#REF!+#REF!+#REF!+#REF!+J171</f>
        <v>#REF!</v>
      </c>
      <c r="K126" s="18" t="e">
        <f>#REF!+#REF!+K148+K150+#REF!+#REF!+#REF!+#REF!+#REF!+#REF!+#REF!+K171</f>
        <v>#REF!</v>
      </c>
      <c r="L126" s="18" t="e">
        <f>#REF!+#REF!+L148+L150+#REF!+#REF!+#REF!+#REF!+#REF!+#REF!+#REF!+L171</f>
        <v>#REF!</v>
      </c>
      <c r="M126" s="18" t="e">
        <f>#REF!+#REF!+M148+M150+#REF!+#REF!+#REF!+#REF!+#REF!+#REF!+#REF!+M171</f>
        <v>#REF!</v>
      </c>
      <c r="N126" s="18" t="e">
        <f>#REF!+#REF!+N148+N150+#REF!+#REF!+#REF!+#REF!+#REF!+#REF!+#REF!+N171</f>
        <v>#REF!</v>
      </c>
      <c r="O126" s="18" t="e">
        <f>#REF!+#REF!+O148+O150+#REF!+#REF!+#REF!+#REF!+#REF!+#REF!+#REF!+O171</f>
        <v>#REF!</v>
      </c>
      <c r="P126" s="18" t="e">
        <f>#REF!+#REF!+P148+P150+#REF!+#REF!+#REF!+#REF!+#REF!+#REF!+#REF!+P171</f>
        <v>#REF!</v>
      </c>
      <c r="Q126" s="18" t="e">
        <f>#REF!+#REF!+Q148+Q150+#REF!+#REF!+#REF!+#REF!+#REF!+#REF!+#REF!+Q171</f>
        <v>#REF!</v>
      </c>
      <c r="R126" s="18" t="e">
        <f>#REF!+#REF!+R148+R150+#REF!+#REF!+#REF!+#REF!+#REF!+#REF!+#REF!+R171</f>
        <v>#REF!</v>
      </c>
      <c r="S126" s="18" t="e">
        <f>#REF!+#REF!+S148+S150+#REF!+#REF!+#REF!+#REF!+#REF!+#REF!+#REF!+S171</f>
        <v>#REF!</v>
      </c>
      <c r="T126" s="18" t="e">
        <f>#REF!+#REF!+T148+T150+#REF!+#REF!+#REF!+#REF!+#REF!+#REF!+#REF!+T171</f>
        <v>#REF!</v>
      </c>
      <c r="U126" s="18" t="e">
        <f>#REF!+#REF!+U148+U150+#REF!+#REF!+#REF!+#REF!+#REF!+#REF!+#REF!+U171</f>
        <v>#REF!</v>
      </c>
      <c r="V126" s="36" t="e">
        <f>#REF!+#REF!+V148+V150+#REF!+#REF!+#REF!+#REF!+#REF!+#REF!+#REF!+V171</f>
        <v>#REF!</v>
      </c>
      <c r="W126" s="35" t="e">
        <f>V126/E124*100</f>
        <v>#REF!</v>
      </c>
      <c r="X126" s="77">
        <f>X127+X128+X129</f>
        <v>799.731</v>
      </c>
      <c r="Y126" s="108">
        <f t="shared" si="3"/>
        <v>23.19809131519406</v>
      </c>
      <c r="Z126" s="189"/>
    </row>
    <row r="127" spans="1:26" ht="20.25" customHeight="1" outlineLevel="3" thickBot="1">
      <c r="A127" s="65" t="s">
        <v>90</v>
      </c>
      <c r="B127" s="66">
        <v>951</v>
      </c>
      <c r="C127" s="49"/>
      <c r="D127" s="49" t="s">
        <v>171</v>
      </c>
      <c r="E127" s="76">
        <v>1861</v>
      </c>
      <c r="F127" s="93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37"/>
      <c r="W127" s="35"/>
      <c r="X127" s="88">
        <v>447.091</v>
      </c>
      <c r="Y127" s="108">
        <f t="shared" si="3"/>
        <v>24.024234282643743</v>
      </c>
      <c r="Z127" s="189"/>
    </row>
    <row r="128" spans="1:26" ht="18.75" customHeight="1" outlineLevel="6" thickBot="1">
      <c r="A128" s="47" t="s">
        <v>91</v>
      </c>
      <c r="B128" s="48">
        <v>951</v>
      </c>
      <c r="C128" s="49"/>
      <c r="D128" s="49" t="s">
        <v>172</v>
      </c>
      <c r="E128" s="76">
        <v>1586.4</v>
      </c>
      <c r="F128" s="94" t="e">
        <f>#REF!</f>
        <v>#REF!</v>
      </c>
      <c r="G128" s="20" t="e">
        <f>#REF!</f>
        <v>#REF!</v>
      </c>
      <c r="H128" s="20" t="e">
        <f>#REF!</f>
        <v>#REF!</v>
      </c>
      <c r="I128" s="20" t="e">
        <f>#REF!</f>
        <v>#REF!</v>
      </c>
      <c r="J128" s="20" t="e">
        <f>#REF!</f>
        <v>#REF!</v>
      </c>
      <c r="K128" s="20" t="e">
        <f>#REF!</f>
        <v>#REF!</v>
      </c>
      <c r="L128" s="20" t="e">
        <f>#REF!</f>
        <v>#REF!</v>
      </c>
      <c r="M128" s="20" t="e">
        <f>#REF!</f>
        <v>#REF!</v>
      </c>
      <c r="N128" s="20" t="e">
        <f>#REF!</f>
        <v>#REF!</v>
      </c>
      <c r="O128" s="20" t="e">
        <f>#REF!</f>
        <v>#REF!</v>
      </c>
      <c r="P128" s="20" t="e">
        <f>#REF!</f>
        <v>#REF!</v>
      </c>
      <c r="Q128" s="20" t="e">
        <f>#REF!</f>
        <v>#REF!</v>
      </c>
      <c r="R128" s="20" t="e">
        <f>#REF!</f>
        <v>#REF!</v>
      </c>
      <c r="S128" s="20" t="e">
        <f>#REF!</f>
        <v>#REF!</v>
      </c>
      <c r="T128" s="20" t="e">
        <f>#REF!</f>
        <v>#REF!</v>
      </c>
      <c r="U128" s="20" t="e">
        <f>#REF!</f>
        <v>#REF!</v>
      </c>
      <c r="V128" s="39" t="e">
        <f>#REF!</f>
        <v>#REF!</v>
      </c>
      <c r="W128" s="35" t="e">
        <f>V128/E127*100</f>
        <v>#REF!</v>
      </c>
      <c r="X128" s="76">
        <v>352.64</v>
      </c>
      <c r="Y128" s="108">
        <f t="shared" si="3"/>
        <v>22.228946041351485</v>
      </c>
      <c r="Z128" s="189"/>
    </row>
    <row r="129" spans="1:26" ht="21.75" customHeight="1" outlineLevel="6" thickBot="1">
      <c r="A129" s="47" t="s">
        <v>85</v>
      </c>
      <c r="B129" s="48">
        <v>951</v>
      </c>
      <c r="C129" s="49"/>
      <c r="D129" s="49" t="s">
        <v>173</v>
      </c>
      <c r="E129" s="76">
        <v>0</v>
      </c>
      <c r="F129" s="31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41"/>
      <c r="W129" s="35"/>
      <c r="X129" s="76">
        <v>0</v>
      </c>
      <c r="Y129" s="108">
        <v>0</v>
      </c>
      <c r="Z129" s="189"/>
    </row>
    <row r="130" spans="1:26" ht="19.5" customHeight="1" outlineLevel="6" thickBot="1">
      <c r="A130" s="8" t="s">
        <v>6</v>
      </c>
      <c r="B130" s="13">
        <v>951</v>
      </c>
      <c r="C130" s="9"/>
      <c r="D130" s="9" t="s">
        <v>169</v>
      </c>
      <c r="E130" s="77">
        <f>E131</f>
        <v>7101.9</v>
      </c>
      <c r="F130" s="117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9"/>
      <c r="W130" s="120"/>
      <c r="X130" s="77">
        <f>X131</f>
        <v>1771.925</v>
      </c>
      <c r="Y130" s="108">
        <f t="shared" si="3"/>
        <v>24.95001337670201</v>
      </c>
      <c r="Z130" s="189"/>
    </row>
    <row r="131" spans="1:26" ht="19.5" customHeight="1" outlineLevel="6" thickBot="1">
      <c r="A131" s="65" t="s">
        <v>86</v>
      </c>
      <c r="B131" s="48">
        <v>951</v>
      </c>
      <c r="C131" s="49"/>
      <c r="D131" s="49" t="s">
        <v>171</v>
      </c>
      <c r="E131" s="76">
        <v>7101.9</v>
      </c>
      <c r="F131" s="117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9"/>
      <c r="W131" s="120"/>
      <c r="X131" s="76">
        <v>1771.925</v>
      </c>
      <c r="Y131" s="108">
        <f t="shared" si="3"/>
        <v>24.95001337670201</v>
      </c>
      <c r="Z131" s="189"/>
    </row>
    <row r="132" spans="1:26" ht="21" customHeight="1" outlineLevel="6" thickBot="1">
      <c r="A132" s="8" t="s">
        <v>81</v>
      </c>
      <c r="B132" s="13">
        <v>951</v>
      </c>
      <c r="C132" s="9"/>
      <c r="D132" s="9" t="s">
        <v>169</v>
      </c>
      <c r="E132" s="77">
        <f>E133</f>
        <v>431.262</v>
      </c>
      <c r="F132" s="121">
        <v>96</v>
      </c>
      <c r="G132" s="78">
        <v>96</v>
      </c>
      <c r="H132" s="78">
        <v>96</v>
      </c>
      <c r="I132" s="78">
        <v>96</v>
      </c>
      <c r="J132" s="78">
        <v>96</v>
      </c>
      <c r="K132" s="78">
        <v>96</v>
      </c>
      <c r="L132" s="78">
        <v>96</v>
      </c>
      <c r="M132" s="78">
        <v>96</v>
      </c>
      <c r="N132" s="78">
        <v>96</v>
      </c>
      <c r="O132" s="78">
        <v>96</v>
      </c>
      <c r="P132" s="78">
        <v>96</v>
      </c>
      <c r="Q132" s="78">
        <v>96</v>
      </c>
      <c r="R132" s="78">
        <v>96</v>
      </c>
      <c r="S132" s="78">
        <v>96</v>
      </c>
      <c r="T132" s="78">
        <v>96</v>
      </c>
      <c r="U132" s="118">
        <v>96</v>
      </c>
      <c r="V132" s="122">
        <v>141</v>
      </c>
      <c r="W132" s="120">
        <f>V132/E130*100</f>
        <v>1.9853841929624467</v>
      </c>
      <c r="X132" s="77">
        <f>X133</f>
        <v>218.95</v>
      </c>
      <c r="Y132" s="108">
        <f t="shared" si="3"/>
        <v>50.76960177339993</v>
      </c>
      <c r="Z132" s="189"/>
    </row>
    <row r="133" spans="1:26" ht="37.5" customHeight="1" outlineLevel="3" thickBot="1">
      <c r="A133" s="47" t="s">
        <v>82</v>
      </c>
      <c r="B133" s="48">
        <v>951</v>
      </c>
      <c r="C133" s="49"/>
      <c r="D133" s="49" t="s">
        <v>174</v>
      </c>
      <c r="E133" s="76">
        <v>431.262</v>
      </c>
      <c r="F133" s="123" t="e">
        <f>#REF!</f>
        <v>#REF!</v>
      </c>
      <c r="G133" s="124" t="e">
        <f>#REF!</f>
        <v>#REF!</v>
      </c>
      <c r="H133" s="124" t="e">
        <f>#REF!</f>
        <v>#REF!</v>
      </c>
      <c r="I133" s="124" t="e">
        <f>#REF!</f>
        <v>#REF!</v>
      </c>
      <c r="J133" s="124" t="e">
        <f>#REF!</f>
        <v>#REF!</v>
      </c>
      <c r="K133" s="124" t="e">
        <f>#REF!</f>
        <v>#REF!</v>
      </c>
      <c r="L133" s="124" t="e">
        <f>#REF!</f>
        <v>#REF!</v>
      </c>
      <c r="M133" s="124" t="e">
        <f>#REF!</f>
        <v>#REF!</v>
      </c>
      <c r="N133" s="124" t="e">
        <f>#REF!</f>
        <v>#REF!</v>
      </c>
      <c r="O133" s="124" t="e">
        <f>#REF!</f>
        <v>#REF!</v>
      </c>
      <c r="P133" s="124" t="e">
        <f>#REF!</f>
        <v>#REF!</v>
      </c>
      <c r="Q133" s="124" t="e">
        <f>#REF!</f>
        <v>#REF!</v>
      </c>
      <c r="R133" s="124" t="e">
        <f>#REF!</f>
        <v>#REF!</v>
      </c>
      <c r="S133" s="124" t="e">
        <f>#REF!</f>
        <v>#REF!</v>
      </c>
      <c r="T133" s="124" t="e">
        <f>#REF!</f>
        <v>#REF!</v>
      </c>
      <c r="U133" s="124" t="e">
        <f>#REF!</f>
        <v>#REF!</v>
      </c>
      <c r="V133" s="125" t="e">
        <f>#REF!</f>
        <v>#REF!</v>
      </c>
      <c r="W133" s="120" t="e">
        <f>V133/E131*100</f>
        <v>#REF!</v>
      </c>
      <c r="X133" s="76">
        <v>218.95</v>
      </c>
      <c r="Y133" s="108">
        <f t="shared" si="3"/>
        <v>50.76960177339993</v>
      </c>
      <c r="Z133" s="189"/>
    </row>
    <row r="134" spans="1:26" ht="18.75" customHeight="1" outlineLevel="3" thickBot="1">
      <c r="A134" s="8" t="s">
        <v>7</v>
      </c>
      <c r="B134" s="13">
        <v>951</v>
      </c>
      <c r="C134" s="9"/>
      <c r="D134" s="9" t="s">
        <v>169</v>
      </c>
      <c r="E134" s="77">
        <f>E135</f>
        <v>5248.334</v>
      </c>
      <c r="F134" s="126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8"/>
      <c r="W134" s="120"/>
      <c r="X134" s="77">
        <f>X135</f>
        <v>1446.703</v>
      </c>
      <c r="Y134" s="108">
        <f t="shared" si="3"/>
        <v>27.564994910765968</v>
      </c>
      <c r="Z134" s="189"/>
    </row>
    <row r="135" spans="1:26" ht="33" customHeight="1" outlineLevel="3" thickBot="1">
      <c r="A135" s="65" t="s">
        <v>87</v>
      </c>
      <c r="B135" s="48">
        <v>951</v>
      </c>
      <c r="C135" s="49"/>
      <c r="D135" s="49" t="s">
        <v>171</v>
      </c>
      <c r="E135" s="76">
        <v>5248.334</v>
      </c>
      <c r="F135" s="126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8"/>
      <c r="W135" s="120"/>
      <c r="X135" s="76">
        <v>1446.703</v>
      </c>
      <c r="Y135" s="108">
        <f t="shared" si="3"/>
        <v>27.564994910765968</v>
      </c>
      <c r="Z135" s="189"/>
    </row>
    <row r="136" spans="1:26" ht="20.25" customHeight="1" outlineLevel="5" thickBot="1">
      <c r="A136" s="83" t="s">
        <v>95</v>
      </c>
      <c r="B136" s="13">
        <v>951</v>
      </c>
      <c r="C136" s="9"/>
      <c r="D136" s="9" t="s">
        <v>175</v>
      </c>
      <c r="E136" s="77">
        <v>0</v>
      </c>
      <c r="F136" s="117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9"/>
      <c r="W136" s="120"/>
      <c r="X136" s="77">
        <v>0</v>
      </c>
      <c r="Y136" s="108">
        <v>0</v>
      </c>
      <c r="Z136" s="189"/>
    </row>
    <row r="137" spans="1:26" ht="32.25" outlineLevel="4" thickBot="1">
      <c r="A137" s="109" t="s">
        <v>30</v>
      </c>
      <c r="B137" s="89">
        <v>951</v>
      </c>
      <c r="C137" s="90"/>
      <c r="D137" s="90" t="s">
        <v>176</v>
      </c>
      <c r="E137" s="88">
        <v>200</v>
      </c>
      <c r="F137" s="129" t="e">
        <f>#REF!</f>
        <v>#REF!</v>
      </c>
      <c r="G137" s="130" t="e">
        <f>#REF!</f>
        <v>#REF!</v>
      </c>
      <c r="H137" s="130" t="e">
        <f>#REF!</f>
        <v>#REF!</v>
      </c>
      <c r="I137" s="130" t="e">
        <f>#REF!</f>
        <v>#REF!</v>
      </c>
      <c r="J137" s="130" t="e">
        <f>#REF!</f>
        <v>#REF!</v>
      </c>
      <c r="K137" s="130" t="e">
        <f>#REF!</f>
        <v>#REF!</v>
      </c>
      <c r="L137" s="130" t="e">
        <f>#REF!</f>
        <v>#REF!</v>
      </c>
      <c r="M137" s="130" t="e">
        <f>#REF!</f>
        <v>#REF!</v>
      </c>
      <c r="N137" s="130" t="e">
        <f>#REF!</f>
        <v>#REF!</v>
      </c>
      <c r="O137" s="130" t="e">
        <f>#REF!</f>
        <v>#REF!</v>
      </c>
      <c r="P137" s="130" t="e">
        <f>#REF!</f>
        <v>#REF!</v>
      </c>
      <c r="Q137" s="130" t="e">
        <f>#REF!</f>
        <v>#REF!</v>
      </c>
      <c r="R137" s="130" t="e">
        <f>#REF!</f>
        <v>#REF!</v>
      </c>
      <c r="S137" s="130" t="e">
        <f>#REF!</f>
        <v>#REF!</v>
      </c>
      <c r="T137" s="130" t="e">
        <f>#REF!</f>
        <v>#REF!</v>
      </c>
      <c r="U137" s="130" t="e">
        <f>#REF!</f>
        <v>#REF!</v>
      </c>
      <c r="V137" s="130" t="e">
        <f>#REF!</f>
        <v>#REF!</v>
      </c>
      <c r="W137" s="131" t="e">
        <f>V137/E135*100</f>
        <v>#REF!</v>
      </c>
      <c r="X137" s="88">
        <v>0</v>
      </c>
      <c r="Y137" s="108">
        <f t="shared" si="3"/>
        <v>0</v>
      </c>
      <c r="Z137" s="189"/>
    </row>
    <row r="138" spans="1:26" ht="16.5" outlineLevel="4" thickBot="1">
      <c r="A138" s="8" t="s">
        <v>8</v>
      </c>
      <c r="B138" s="13">
        <v>951</v>
      </c>
      <c r="C138" s="9"/>
      <c r="D138" s="9" t="s">
        <v>169</v>
      </c>
      <c r="E138" s="77">
        <f>E139+E140+E142+E143+E144+E145+E141</f>
        <v>44216.10599999999</v>
      </c>
      <c r="F138" s="31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82"/>
      <c r="W138" s="35"/>
      <c r="X138" s="77">
        <f>X139+X140+X142+X143+X144+X145+X141</f>
        <v>11450.19</v>
      </c>
      <c r="Y138" s="108">
        <f aca="true" t="shared" si="4" ref="Y138:Y187">X138/E138*100</f>
        <v>25.89597102919918</v>
      </c>
      <c r="Z138" s="189"/>
    </row>
    <row r="139" spans="1:26" ht="16.5" outlineLevel="5" thickBot="1">
      <c r="A139" s="47" t="s">
        <v>9</v>
      </c>
      <c r="B139" s="48">
        <v>951</v>
      </c>
      <c r="C139" s="49"/>
      <c r="D139" s="49" t="s">
        <v>177</v>
      </c>
      <c r="E139" s="132">
        <v>2045</v>
      </c>
      <c r="F139" s="133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5"/>
      <c r="V139" s="136">
        <v>0</v>
      </c>
      <c r="W139" s="137">
        <f>V139/E137*100</f>
        <v>0</v>
      </c>
      <c r="X139" s="132">
        <v>324.58</v>
      </c>
      <c r="Y139" s="108">
        <f t="shared" si="4"/>
        <v>15.871882640586795</v>
      </c>
      <c r="Z139" s="189"/>
    </row>
    <row r="140" spans="1:26" ht="19.5" customHeight="1" outlineLevel="5" thickBot="1">
      <c r="A140" s="65" t="s">
        <v>87</v>
      </c>
      <c r="B140" s="48">
        <v>951</v>
      </c>
      <c r="C140" s="49"/>
      <c r="D140" s="49" t="s">
        <v>171</v>
      </c>
      <c r="E140" s="132">
        <v>17762.5</v>
      </c>
      <c r="F140" s="138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9"/>
      <c r="W140" s="137"/>
      <c r="X140" s="132">
        <v>4581.813</v>
      </c>
      <c r="Y140" s="108">
        <f t="shared" si="4"/>
        <v>25.794865587614357</v>
      </c>
      <c r="Z140" s="189"/>
    </row>
    <row r="141" spans="1:26" ht="16.5" outlineLevel="5" thickBot="1">
      <c r="A141" s="47" t="s">
        <v>85</v>
      </c>
      <c r="B141" s="48">
        <v>951</v>
      </c>
      <c r="C141" s="49"/>
      <c r="D141" s="49" t="s">
        <v>173</v>
      </c>
      <c r="E141" s="132">
        <v>0</v>
      </c>
      <c r="F141" s="133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5"/>
      <c r="V141" s="136">
        <v>9539.0701</v>
      </c>
      <c r="W141" s="137">
        <f>V141/E140*100</f>
        <v>53.70342068965518</v>
      </c>
      <c r="X141" s="132">
        <v>68.919</v>
      </c>
      <c r="Y141" s="108">
        <v>0</v>
      </c>
      <c r="Z141" s="189"/>
    </row>
    <row r="142" spans="1:26" ht="19.5" customHeight="1" outlineLevel="4" thickBot="1">
      <c r="A142" s="47" t="s">
        <v>31</v>
      </c>
      <c r="B142" s="48">
        <v>951</v>
      </c>
      <c r="C142" s="49"/>
      <c r="D142" s="49" t="s">
        <v>178</v>
      </c>
      <c r="E142" s="140">
        <v>22028.2</v>
      </c>
      <c r="F142" s="141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3"/>
      <c r="W142" s="144"/>
      <c r="X142" s="140">
        <v>5968.221</v>
      </c>
      <c r="Y142" s="108">
        <f t="shared" si="4"/>
        <v>27.093548269944883</v>
      </c>
      <c r="Z142" s="189"/>
    </row>
    <row r="143" spans="1:26" ht="32.25" outlineLevel="5" thickBot="1">
      <c r="A143" s="51" t="s">
        <v>32</v>
      </c>
      <c r="B143" s="48">
        <v>951</v>
      </c>
      <c r="C143" s="49"/>
      <c r="D143" s="49" t="s">
        <v>181</v>
      </c>
      <c r="E143" s="132">
        <v>1090.057</v>
      </c>
      <c r="F143" s="138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9"/>
      <c r="W143" s="137"/>
      <c r="X143" s="132">
        <v>210.164</v>
      </c>
      <c r="Y143" s="108">
        <f t="shared" si="4"/>
        <v>19.280092692400487</v>
      </c>
      <c r="Z143" s="189"/>
    </row>
    <row r="144" spans="1:26" ht="32.25" outlineLevel="5" thickBot="1">
      <c r="A144" s="51" t="s">
        <v>33</v>
      </c>
      <c r="B144" s="48">
        <v>951</v>
      </c>
      <c r="C144" s="49"/>
      <c r="D144" s="49" t="s">
        <v>182</v>
      </c>
      <c r="E144" s="132">
        <v>582.287</v>
      </c>
      <c r="F144" s="138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9"/>
      <c r="W144" s="137"/>
      <c r="X144" s="132">
        <v>115.602</v>
      </c>
      <c r="Y144" s="108">
        <f t="shared" si="4"/>
        <v>19.853096497088206</v>
      </c>
      <c r="Z144" s="189"/>
    </row>
    <row r="145" spans="1:26" ht="32.25" outlineLevel="6" thickBot="1">
      <c r="A145" s="51" t="s">
        <v>34</v>
      </c>
      <c r="B145" s="48">
        <v>951</v>
      </c>
      <c r="C145" s="49"/>
      <c r="D145" s="49" t="s">
        <v>183</v>
      </c>
      <c r="E145" s="132">
        <v>708.062</v>
      </c>
      <c r="F145" s="145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39"/>
      <c r="W145" s="137"/>
      <c r="X145" s="132">
        <v>180.891</v>
      </c>
      <c r="Y145" s="108">
        <f t="shared" si="4"/>
        <v>25.54733907482678</v>
      </c>
      <c r="Z145" s="189"/>
    </row>
    <row r="146" spans="1:26" ht="20.25" customHeight="1" outlineLevel="6" thickBot="1">
      <c r="A146" s="8" t="s">
        <v>22</v>
      </c>
      <c r="B146" s="13">
        <v>951</v>
      </c>
      <c r="C146" s="9" t="s">
        <v>2</v>
      </c>
      <c r="D146" s="9" t="s">
        <v>184</v>
      </c>
      <c r="E146" s="147">
        <f>E147</f>
        <v>1638.7</v>
      </c>
      <c r="F146" s="148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50"/>
      <c r="W146" s="144"/>
      <c r="X146" s="147">
        <f>X147</f>
        <v>409.675</v>
      </c>
      <c r="Y146" s="108">
        <f t="shared" si="4"/>
        <v>25</v>
      </c>
      <c r="Z146" s="189"/>
    </row>
    <row r="147" spans="1:26" ht="34.5" customHeight="1" outlineLevel="6" thickBot="1">
      <c r="A147" s="47" t="s">
        <v>13</v>
      </c>
      <c r="B147" s="48">
        <v>951</v>
      </c>
      <c r="C147" s="49" t="s">
        <v>2</v>
      </c>
      <c r="D147" s="49" t="s">
        <v>185</v>
      </c>
      <c r="E147" s="140">
        <v>1638.7</v>
      </c>
      <c r="F147" s="148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50"/>
      <c r="W147" s="144"/>
      <c r="X147" s="140">
        <v>409.675</v>
      </c>
      <c r="Y147" s="108">
        <f t="shared" si="4"/>
        <v>25</v>
      </c>
      <c r="Z147" s="189"/>
    </row>
    <row r="148" spans="1:26" ht="18" customHeight="1" outlineLevel="6" thickBot="1">
      <c r="A148" s="8" t="s">
        <v>10</v>
      </c>
      <c r="B148" s="13">
        <v>951</v>
      </c>
      <c r="C148" s="9"/>
      <c r="D148" s="9" t="s">
        <v>184</v>
      </c>
      <c r="E148" s="147">
        <f>E149</f>
        <v>0</v>
      </c>
      <c r="F148" s="151" t="e">
        <f>#REF!+#REF!</f>
        <v>#REF!</v>
      </c>
      <c r="G148" s="152" t="e">
        <f>#REF!+#REF!</f>
        <v>#REF!</v>
      </c>
      <c r="H148" s="152" t="e">
        <f>#REF!+#REF!</f>
        <v>#REF!</v>
      </c>
      <c r="I148" s="152" t="e">
        <f>#REF!+#REF!</f>
        <v>#REF!</v>
      </c>
      <c r="J148" s="152" t="e">
        <f>#REF!+#REF!</f>
        <v>#REF!</v>
      </c>
      <c r="K148" s="152" t="e">
        <f>#REF!+#REF!</f>
        <v>#REF!</v>
      </c>
      <c r="L148" s="152" t="e">
        <f>#REF!+#REF!</f>
        <v>#REF!</v>
      </c>
      <c r="M148" s="152" t="e">
        <f>#REF!+#REF!</f>
        <v>#REF!</v>
      </c>
      <c r="N148" s="152" t="e">
        <f>#REF!+#REF!</f>
        <v>#REF!</v>
      </c>
      <c r="O148" s="152" t="e">
        <f>#REF!+#REF!</f>
        <v>#REF!</v>
      </c>
      <c r="P148" s="152" t="e">
        <f>#REF!+#REF!</f>
        <v>#REF!</v>
      </c>
      <c r="Q148" s="152" t="e">
        <f>#REF!+#REF!</f>
        <v>#REF!</v>
      </c>
      <c r="R148" s="152" t="e">
        <f>#REF!+#REF!</f>
        <v>#REF!</v>
      </c>
      <c r="S148" s="152" t="e">
        <f>#REF!+#REF!</f>
        <v>#REF!</v>
      </c>
      <c r="T148" s="152" t="e">
        <f>#REF!+#REF!</f>
        <v>#REF!</v>
      </c>
      <c r="U148" s="152" t="e">
        <f>#REF!+#REF!</f>
        <v>#REF!</v>
      </c>
      <c r="V148" s="153" t="e">
        <f>#REF!+#REF!</f>
        <v>#REF!</v>
      </c>
      <c r="W148" s="144" t="e">
        <f>V148/E146*100</f>
        <v>#REF!</v>
      </c>
      <c r="X148" s="147">
        <f>X149</f>
        <v>0</v>
      </c>
      <c r="Y148" s="108">
        <v>0</v>
      </c>
      <c r="Z148" s="189"/>
    </row>
    <row r="149" spans="1:26" ht="33.75" customHeight="1" outlineLevel="4" thickBot="1">
      <c r="A149" s="47" t="s">
        <v>38</v>
      </c>
      <c r="B149" s="48">
        <v>951</v>
      </c>
      <c r="C149" s="49"/>
      <c r="D149" s="49" t="s">
        <v>186</v>
      </c>
      <c r="E149" s="140">
        <v>0</v>
      </c>
      <c r="F149" s="154" t="e">
        <f>#REF!</f>
        <v>#REF!</v>
      </c>
      <c r="G149" s="155" t="e">
        <f>#REF!</f>
        <v>#REF!</v>
      </c>
      <c r="H149" s="155" t="e">
        <f>#REF!</f>
        <v>#REF!</v>
      </c>
      <c r="I149" s="155" t="e">
        <f>#REF!</f>
        <v>#REF!</v>
      </c>
      <c r="J149" s="155" t="e">
        <f>#REF!</f>
        <v>#REF!</v>
      </c>
      <c r="K149" s="155" t="e">
        <f>#REF!</f>
        <v>#REF!</v>
      </c>
      <c r="L149" s="155" t="e">
        <f>#REF!</f>
        <v>#REF!</v>
      </c>
      <c r="M149" s="155" t="e">
        <f>#REF!</f>
        <v>#REF!</v>
      </c>
      <c r="N149" s="155" t="e">
        <f>#REF!</f>
        <v>#REF!</v>
      </c>
      <c r="O149" s="155" t="e">
        <f>#REF!</f>
        <v>#REF!</v>
      </c>
      <c r="P149" s="155" t="e">
        <f>#REF!</f>
        <v>#REF!</v>
      </c>
      <c r="Q149" s="155" t="e">
        <f>#REF!</f>
        <v>#REF!</v>
      </c>
      <c r="R149" s="155" t="e">
        <f>#REF!</f>
        <v>#REF!</v>
      </c>
      <c r="S149" s="155" t="e">
        <f>#REF!</f>
        <v>#REF!</v>
      </c>
      <c r="T149" s="155" t="e">
        <f>#REF!</f>
        <v>#REF!</v>
      </c>
      <c r="U149" s="155" t="e">
        <f>#REF!</f>
        <v>#REF!</v>
      </c>
      <c r="V149" s="156" t="e">
        <f>#REF!</f>
        <v>#REF!</v>
      </c>
      <c r="W149" s="144" t="e">
        <f>V149/E147*100</f>
        <v>#REF!</v>
      </c>
      <c r="X149" s="140">
        <v>0</v>
      </c>
      <c r="Y149" s="108">
        <v>0</v>
      </c>
      <c r="Z149" s="189"/>
    </row>
    <row r="150" spans="1:26" ht="33" customHeight="1" outlineLevel="6" thickBot="1">
      <c r="A150" s="8" t="s">
        <v>96</v>
      </c>
      <c r="B150" s="13">
        <v>951</v>
      </c>
      <c r="C150" s="9"/>
      <c r="D150" s="9" t="s">
        <v>184</v>
      </c>
      <c r="E150" s="77">
        <f>E151</f>
        <v>379.281</v>
      </c>
      <c r="F150" s="95" t="e">
        <f>#REF!+#REF!</f>
        <v>#REF!</v>
      </c>
      <c r="G150" s="19" t="e">
        <f>#REF!+#REF!</f>
        <v>#REF!</v>
      </c>
      <c r="H150" s="19" t="e">
        <f>#REF!+#REF!</f>
        <v>#REF!</v>
      </c>
      <c r="I150" s="19" t="e">
        <f>#REF!+#REF!</f>
        <v>#REF!</v>
      </c>
      <c r="J150" s="19" t="e">
        <f>#REF!+#REF!</f>
        <v>#REF!</v>
      </c>
      <c r="K150" s="19" t="e">
        <f>#REF!+#REF!</f>
        <v>#REF!</v>
      </c>
      <c r="L150" s="19" t="e">
        <f>#REF!+#REF!</f>
        <v>#REF!</v>
      </c>
      <c r="M150" s="19" t="e">
        <f>#REF!+#REF!</f>
        <v>#REF!</v>
      </c>
      <c r="N150" s="19" t="e">
        <f>#REF!+#REF!</f>
        <v>#REF!</v>
      </c>
      <c r="O150" s="19" t="e">
        <f>#REF!+#REF!</f>
        <v>#REF!</v>
      </c>
      <c r="P150" s="19" t="e">
        <f>#REF!+#REF!</f>
        <v>#REF!</v>
      </c>
      <c r="Q150" s="19" t="e">
        <f>#REF!+#REF!</f>
        <v>#REF!</v>
      </c>
      <c r="R150" s="19" t="e">
        <f>#REF!+#REF!</f>
        <v>#REF!</v>
      </c>
      <c r="S150" s="19" t="e">
        <f>#REF!+#REF!</f>
        <v>#REF!</v>
      </c>
      <c r="T150" s="19" t="e">
        <f>#REF!+#REF!</f>
        <v>#REF!</v>
      </c>
      <c r="U150" s="19" t="e">
        <f>#REF!+#REF!</f>
        <v>#REF!</v>
      </c>
      <c r="V150" s="40" t="e">
        <f>#REF!+#REF!</f>
        <v>#REF!</v>
      </c>
      <c r="W150" s="35" t="e">
        <f>V150/E148*100</f>
        <v>#REF!</v>
      </c>
      <c r="X150" s="77">
        <f>X151</f>
        <v>0</v>
      </c>
      <c r="Y150" s="108">
        <f t="shared" si="4"/>
        <v>0</v>
      </c>
      <c r="Z150" s="189"/>
    </row>
    <row r="151" spans="1:26" ht="48" outlineLevel="6" thickBot="1">
      <c r="A151" s="47" t="s">
        <v>97</v>
      </c>
      <c r="B151" s="48">
        <v>951</v>
      </c>
      <c r="C151" s="49"/>
      <c r="D151" s="49" t="s">
        <v>187</v>
      </c>
      <c r="E151" s="76">
        <v>379.281</v>
      </c>
      <c r="F151" s="1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4"/>
      <c r="V151" s="38"/>
      <c r="W151" s="35"/>
      <c r="X151" s="76">
        <v>0</v>
      </c>
      <c r="Y151" s="108">
        <f t="shared" si="4"/>
        <v>0</v>
      </c>
      <c r="Z151" s="189"/>
    </row>
    <row r="152" spans="1:26" ht="16.5" outlineLevel="5" thickBot="1">
      <c r="A152" s="52" t="s">
        <v>98</v>
      </c>
      <c r="B152" s="13">
        <v>951</v>
      </c>
      <c r="C152" s="9"/>
      <c r="D152" s="9" t="s">
        <v>184</v>
      </c>
      <c r="E152" s="77">
        <f>E153</f>
        <v>2530</v>
      </c>
      <c r="F152" s="1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4"/>
      <c r="V152" s="38">
        <v>110.26701</v>
      </c>
      <c r="W152" s="35" t="e">
        <f>V152/#REF!*100</f>
        <v>#REF!</v>
      </c>
      <c r="X152" s="77">
        <f>X153</f>
        <v>26.094</v>
      </c>
      <c r="Y152" s="108">
        <f t="shared" si="4"/>
        <v>1.0313833992094863</v>
      </c>
      <c r="Z152" s="189"/>
    </row>
    <row r="153" spans="1:26" ht="33" customHeight="1" outlineLevel="5" thickBot="1">
      <c r="A153" s="51" t="s">
        <v>99</v>
      </c>
      <c r="B153" s="48">
        <v>951</v>
      </c>
      <c r="C153" s="49"/>
      <c r="D153" s="49" t="s">
        <v>188</v>
      </c>
      <c r="E153" s="76">
        <v>2530</v>
      </c>
      <c r="F153" s="1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4"/>
      <c r="V153" s="38">
        <v>2639.87191</v>
      </c>
      <c r="W153" s="35" t="e">
        <f>V153/#REF!*100</f>
        <v>#REF!</v>
      </c>
      <c r="X153" s="76">
        <v>26.094</v>
      </c>
      <c r="Y153" s="108">
        <f t="shared" si="4"/>
        <v>1.0313833992094863</v>
      </c>
      <c r="Z153" s="189"/>
    </row>
    <row r="154" spans="1:26" ht="22.5" customHeight="1" outlineLevel="5" thickBot="1">
      <c r="A154" s="8" t="s">
        <v>73</v>
      </c>
      <c r="B154" s="13">
        <v>951</v>
      </c>
      <c r="C154" s="9"/>
      <c r="D154" s="9" t="s">
        <v>184</v>
      </c>
      <c r="E154" s="77">
        <f>E155+E156</f>
        <v>0.722</v>
      </c>
      <c r="F154" s="1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4"/>
      <c r="V154" s="38"/>
      <c r="W154" s="35"/>
      <c r="X154" s="77">
        <f>X155+X156</f>
        <v>0</v>
      </c>
      <c r="Y154" s="108">
        <f t="shared" si="4"/>
        <v>0</v>
      </c>
      <c r="Z154" s="189"/>
    </row>
    <row r="155" spans="1:26" ht="20.25" customHeight="1" outlineLevel="5" thickBot="1">
      <c r="A155" s="51" t="s">
        <v>74</v>
      </c>
      <c r="B155" s="48">
        <v>951</v>
      </c>
      <c r="C155" s="49"/>
      <c r="D155" s="49" t="s">
        <v>189</v>
      </c>
      <c r="E155" s="76">
        <v>0.722</v>
      </c>
      <c r="F155" s="1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4"/>
      <c r="V155" s="38"/>
      <c r="W155" s="35"/>
      <c r="X155" s="76">
        <v>0</v>
      </c>
      <c r="Y155" s="108">
        <f t="shared" si="4"/>
        <v>0</v>
      </c>
      <c r="Z155" s="189"/>
    </row>
    <row r="156" spans="1:26" ht="20.25" customHeight="1" outlineLevel="5" thickBot="1">
      <c r="A156" s="47" t="s">
        <v>100</v>
      </c>
      <c r="B156" s="48">
        <v>951</v>
      </c>
      <c r="C156" s="49"/>
      <c r="D156" s="49" t="s">
        <v>190</v>
      </c>
      <c r="E156" s="76">
        <v>0</v>
      </c>
      <c r="F156" s="1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4"/>
      <c r="V156" s="38"/>
      <c r="W156" s="35"/>
      <c r="X156" s="76">
        <v>0</v>
      </c>
      <c r="Y156" s="108">
        <v>0</v>
      </c>
      <c r="Z156" s="189"/>
    </row>
    <row r="157" spans="1:26" ht="26.25" customHeight="1" outlineLevel="5" thickBot="1">
      <c r="A157" s="91" t="s">
        <v>93</v>
      </c>
      <c r="B157" s="13">
        <v>951</v>
      </c>
      <c r="C157" s="9"/>
      <c r="D157" s="9" t="s">
        <v>108</v>
      </c>
      <c r="E157" s="77">
        <f>E158</f>
        <v>0</v>
      </c>
      <c r="F157" s="1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4"/>
      <c r="V157" s="38"/>
      <c r="W157" s="35"/>
      <c r="X157" s="77">
        <f>X158</f>
        <v>0</v>
      </c>
      <c r="Y157" s="108">
        <v>0</v>
      </c>
      <c r="Z157" s="189"/>
    </row>
    <row r="158" spans="1:26" ht="24" customHeight="1" outlineLevel="5" thickBot="1">
      <c r="A158" s="47" t="s">
        <v>85</v>
      </c>
      <c r="B158" s="66">
        <v>951</v>
      </c>
      <c r="C158" s="49"/>
      <c r="D158" s="49" t="s">
        <v>173</v>
      </c>
      <c r="E158" s="76">
        <v>0</v>
      </c>
      <c r="F158" s="121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118"/>
      <c r="V158" s="122"/>
      <c r="W158" s="120"/>
      <c r="X158" s="76">
        <v>0</v>
      </c>
      <c r="Y158" s="108">
        <v>0</v>
      </c>
      <c r="Z158" s="189"/>
    </row>
    <row r="159" spans="1:26" ht="24" customHeight="1" outlineLevel="5" thickBot="1">
      <c r="A159" s="8" t="s">
        <v>11</v>
      </c>
      <c r="B159" s="13">
        <v>951</v>
      </c>
      <c r="C159" s="9"/>
      <c r="D159" s="9" t="s">
        <v>108</v>
      </c>
      <c r="E159" s="77">
        <f>E160</f>
        <v>1470</v>
      </c>
      <c r="F159" s="1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4"/>
      <c r="V159" s="38"/>
      <c r="W159" s="35"/>
      <c r="X159" s="77">
        <f>X160</f>
        <v>394.263</v>
      </c>
      <c r="Y159" s="108">
        <f t="shared" si="4"/>
        <v>26.82061224489796</v>
      </c>
      <c r="Z159" s="189"/>
    </row>
    <row r="160" spans="1:26" ht="37.5" customHeight="1" outlineLevel="5" thickBot="1">
      <c r="A160" s="65" t="s">
        <v>86</v>
      </c>
      <c r="B160" s="66">
        <v>951</v>
      </c>
      <c r="C160" s="49"/>
      <c r="D160" s="49" t="s">
        <v>171</v>
      </c>
      <c r="E160" s="76">
        <v>1470</v>
      </c>
      <c r="F160" s="121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118"/>
      <c r="V160" s="122"/>
      <c r="W160" s="120"/>
      <c r="X160" s="76">
        <v>394.263</v>
      </c>
      <c r="Y160" s="108">
        <f t="shared" si="4"/>
        <v>26.82061224489796</v>
      </c>
      <c r="Z160" s="189"/>
    </row>
    <row r="161" spans="1:26" ht="19.5" outlineLevel="6" thickBot="1">
      <c r="A161" s="91" t="s">
        <v>203</v>
      </c>
      <c r="B161" s="13">
        <v>951</v>
      </c>
      <c r="C161" s="9"/>
      <c r="D161" s="9" t="s">
        <v>108</v>
      </c>
      <c r="E161" s="77">
        <f>E162</f>
        <v>0</v>
      </c>
      <c r="F161" s="157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9"/>
      <c r="V161" s="122">
        <v>0</v>
      </c>
      <c r="W161" s="120">
        <f>V161/E159*100</f>
        <v>0</v>
      </c>
      <c r="X161" s="77">
        <f>X162</f>
        <v>0</v>
      </c>
      <c r="Y161" s="108">
        <v>0</v>
      </c>
      <c r="Z161" s="189"/>
    </row>
    <row r="162" spans="1:26" ht="16.5" outlineLevel="6" thickBot="1">
      <c r="A162" s="47" t="s">
        <v>85</v>
      </c>
      <c r="B162" s="48">
        <v>951</v>
      </c>
      <c r="C162" s="49"/>
      <c r="D162" s="49" t="s">
        <v>173</v>
      </c>
      <c r="E162" s="76">
        <v>0</v>
      </c>
      <c r="F162" s="160" t="e">
        <f>#REF!</f>
        <v>#REF!</v>
      </c>
      <c r="G162" s="161" t="e">
        <f>#REF!</f>
        <v>#REF!</v>
      </c>
      <c r="H162" s="161" t="e">
        <f>#REF!</f>
        <v>#REF!</v>
      </c>
      <c r="I162" s="161" t="e">
        <f>#REF!</f>
        <v>#REF!</v>
      </c>
      <c r="J162" s="161" t="e">
        <f>#REF!</f>
        <v>#REF!</v>
      </c>
      <c r="K162" s="161" t="e">
        <f>#REF!</f>
        <v>#REF!</v>
      </c>
      <c r="L162" s="161" t="e">
        <f>#REF!</f>
        <v>#REF!</v>
      </c>
      <c r="M162" s="161" t="e">
        <f>#REF!</f>
        <v>#REF!</v>
      </c>
      <c r="N162" s="161" t="e">
        <f>#REF!</f>
        <v>#REF!</v>
      </c>
      <c r="O162" s="161" t="e">
        <f>#REF!</f>
        <v>#REF!</v>
      </c>
      <c r="P162" s="161" t="e">
        <f>#REF!</f>
        <v>#REF!</v>
      </c>
      <c r="Q162" s="161" t="e">
        <f>#REF!</f>
        <v>#REF!</v>
      </c>
      <c r="R162" s="161" t="e">
        <f>#REF!</f>
        <v>#REF!</v>
      </c>
      <c r="S162" s="161" t="e">
        <f>#REF!</f>
        <v>#REF!</v>
      </c>
      <c r="T162" s="161" t="e">
        <f>#REF!</f>
        <v>#REF!</v>
      </c>
      <c r="U162" s="161" t="e">
        <f>#REF!</f>
        <v>#REF!</v>
      </c>
      <c r="V162" s="162" t="e">
        <f>#REF!</f>
        <v>#REF!</v>
      </c>
      <c r="W162" s="120" t="e">
        <f>V162/E160*100</f>
        <v>#REF!</v>
      </c>
      <c r="X162" s="76">
        <v>0</v>
      </c>
      <c r="Y162" s="108">
        <v>0</v>
      </c>
      <c r="Z162" s="189"/>
    </row>
    <row r="163" spans="1:26" ht="16.5" outlineLevel="6" thickBot="1">
      <c r="A163" s="8" t="s">
        <v>12</v>
      </c>
      <c r="B163" s="13">
        <v>951</v>
      </c>
      <c r="C163" s="9"/>
      <c r="D163" s="9" t="s">
        <v>184</v>
      </c>
      <c r="E163" s="77">
        <f>E164</f>
        <v>720</v>
      </c>
      <c r="F163" s="163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5"/>
      <c r="W163" s="120"/>
      <c r="X163" s="77">
        <f>X164</f>
        <v>123.606</v>
      </c>
      <c r="Y163" s="108">
        <f t="shared" si="4"/>
        <v>17.1675</v>
      </c>
      <c r="Z163" s="189"/>
    </row>
    <row r="164" spans="1:26" ht="32.25" outlineLevel="6" thickBot="1">
      <c r="A164" s="47" t="s">
        <v>51</v>
      </c>
      <c r="B164" s="48">
        <v>951</v>
      </c>
      <c r="C164" s="49"/>
      <c r="D164" s="49" t="s">
        <v>191</v>
      </c>
      <c r="E164" s="76">
        <v>720</v>
      </c>
      <c r="F164" s="163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5"/>
      <c r="W164" s="120"/>
      <c r="X164" s="76">
        <v>123.606</v>
      </c>
      <c r="Y164" s="108">
        <f t="shared" si="4"/>
        <v>17.1675</v>
      </c>
      <c r="Z164" s="189"/>
    </row>
    <row r="165" spans="1:26" ht="32.25" outlineLevel="6" thickBot="1">
      <c r="A165" s="52" t="s">
        <v>15</v>
      </c>
      <c r="B165" s="13">
        <v>951</v>
      </c>
      <c r="C165" s="9"/>
      <c r="D165" s="9" t="s">
        <v>184</v>
      </c>
      <c r="E165" s="77">
        <f>E166</f>
        <v>2000</v>
      </c>
      <c r="F165" s="166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19"/>
      <c r="W165" s="120"/>
      <c r="X165" s="77">
        <f>X166</f>
        <v>713</v>
      </c>
      <c r="Y165" s="108">
        <f t="shared" si="4"/>
        <v>35.65</v>
      </c>
      <c r="Z165" s="189"/>
    </row>
    <row r="166" spans="1:26" ht="32.25" outlineLevel="6" thickBot="1">
      <c r="A166" s="51" t="s">
        <v>54</v>
      </c>
      <c r="B166" s="48">
        <v>951</v>
      </c>
      <c r="C166" s="49"/>
      <c r="D166" s="49" t="s">
        <v>192</v>
      </c>
      <c r="E166" s="76">
        <v>2000</v>
      </c>
      <c r="F166" s="123" t="e">
        <f>#REF!</f>
        <v>#REF!</v>
      </c>
      <c r="G166" s="124" t="e">
        <f>#REF!</f>
        <v>#REF!</v>
      </c>
      <c r="H166" s="124" t="e">
        <f>#REF!</f>
        <v>#REF!</v>
      </c>
      <c r="I166" s="124" t="e">
        <f>#REF!</f>
        <v>#REF!</v>
      </c>
      <c r="J166" s="124" t="e">
        <f>#REF!</f>
        <v>#REF!</v>
      </c>
      <c r="K166" s="124" t="e">
        <f>#REF!</f>
        <v>#REF!</v>
      </c>
      <c r="L166" s="124" t="e">
        <f>#REF!</f>
        <v>#REF!</v>
      </c>
      <c r="M166" s="124" t="e">
        <f>#REF!</f>
        <v>#REF!</v>
      </c>
      <c r="N166" s="124" t="e">
        <f>#REF!</f>
        <v>#REF!</v>
      </c>
      <c r="O166" s="124" t="e">
        <f>#REF!</f>
        <v>#REF!</v>
      </c>
      <c r="P166" s="124" t="e">
        <f>#REF!</f>
        <v>#REF!</v>
      </c>
      <c r="Q166" s="124" t="e">
        <f>#REF!</f>
        <v>#REF!</v>
      </c>
      <c r="R166" s="124" t="e">
        <f>#REF!</f>
        <v>#REF!</v>
      </c>
      <c r="S166" s="124" t="e">
        <f>#REF!</f>
        <v>#REF!</v>
      </c>
      <c r="T166" s="124" t="e">
        <f>#REF!</f>
        <v>#REF!</v>
      </c>
      <c r="U166" s="124" t="e">
        <f>#REF!</f>
        <v>#REF!</v>
      </c>
      <c r="V166" s="125" t="e">
        <f>#REF!</f>
        <v>#REF!</v>
      </c>
      <c r="W166" s="120" t="e">
        <f>V166/E164*100</f>
        <v>#REF!</v>
      </c>
      <c r="X166" s="76">
        <v>713</v>
      </c>
      <c r="Y166" s="108">
        <f t="shared" si="4"/>
        <v>35.65</v>
      </c>
      <c r="Z166" s="189"/>
    </row>
    <row r="167" spans="1:26" ht="16.5" outlineLevel="6" thickBot="1">
      <c r="A167" s="8" t="s">
        <v>20</v>
      </c>
      <c r="B167" s="13">
        <v>951</v>
      </c>
      <c r="C167" s="9"/>
      <c r="D167" s="9" t="s">
        <v>184</v>
      </c>
      <c r="E167" s="77">
        <f>E168</f>
        <v>0</v>
      </c>
      <c r="F167" s="167" t="e">
        <f>#REF!</f>
        <v>#REF!</v>
      </c>
      <c r="G167" s="168" t="e">
        <f>#REF!</f>
        <v>#REF!</v>
      </c>
      <c r="H167" s="168" t="e">
        <f>#REF!</f>
        <v>#REF!</v>
      </c>
      <c r="I167" s="168" t="e">
        <f>#REF!</f>
        <v>#REF!</v>
      </c>
      <c r="J167" s="168" t="e">
        <f>#REF!</f>
        <v>#REF!</v>
      </c>
      <c r="K167" s="168" t="e">
        <f>#REF!</f>
        <v>#REF!</v>
      </c>
      <c r="L167" s="168" t="e">
        <f>#REF!</f>
        <v>#REF!</v>
      </c>
      <c r="M167" s="168" t="e">
        <f>#REF!</f>
        <v>#REF!</v>
      </c>
      <c r="N167" s="168" t="e">
        <f>#REF!</f>
        <v>#REF!</v>
      </c>
      <c r="O167" s="168" t="e">
        <f>#REF!</f>
        <v>#REF!</v>
      </c>
      <c r="P167" s="168" t="e">
        <f>#REF!</f>
        <v>#REF!</v>
      </c>
      <c r="Q167" s="168" t="e">
        <f>#REF!</f>
        <v>#REF!</v>
      </c>
      <c r="R167" s="168" t="e">
        <f>#REF!</f>
        <v>#REF!</v>
      </c>
      <c r="S167" s="168" t="e">
        <f>#REF!</f>
        <v>#REF!</v>
      </c>
      <c r="T167" s="168" t="e">
        <f>#REF!</f>
        <v>#REF!</v>
      </c>
      <c r="U167" s="168" t="e">
        <f>#REF!</f>
        <v>#REF!</v>
      </c>
      <c r="V167" s="168" t="e">
        <f>#REF!</f>
        <v>#REF!</v>
      </c>
      <c r="W167" s="120" t="e">
        <f aca="true" t="shared" si="5" ref="W167:W172">V167/E165*100</f>
        <v>#REF!</v>
      </c>
      <c r="X167" s="77">
        <f>X168</f>
        <v>0</v>
      </c>
      <c r="Y167" s="108">
        <v>0</v>
      </c>
      <c r="Z167" s="189"/>
    </row>
    <row r="168" spans="1:26" ht="32.25" customHeight="1" outlineLevel="6" thickBot="1">
      <c r="A168" s="47" t="s">
        <v>55</v>
      </c>
      <c r="B168" s="48">
        <v>951</v>
      </c>
      <c r="C168" s="49"/>
      <c r="D168" s="49" t="s">
        <v>193</v>
      </c>
      <c r="E168" s="76">
        <v>0</v>
      </c>
      <c r="F168" s="160" t="e">
        <f>#REF!</f>
        <v>#REF!</v>
      </c>
      <c r="G168" s="161" t="e">
        <f>#REF!</f>
        <v>#REF!</v>
      </c>
      <c r="H168" s="161" t="e">
        <f>#REF!</f>
        <v>#REF!</v>
      </c>
      <c r="I168" s="161" t="e">
        <f>#REF!</f>
        <v>#REF!</v>
      </c>
      <c r="J168" s="161" t="e">
        <f>#REF!</f>
        <v>#REF!</v>
      </c>
      <c r="K168" s="161" t="e">
        <f>#REF!</f>
        <v>#REF!</v>
      </c>
      <c r="L168" s="161" t="e">
        <f>#REF!</f>
        <v>#REF!</v>
      </c>
      <c r="M168" s="161" t="e">
        <f>#REF!</f>
        <v>#REF!</v>
      </c>
      <c r="N168" s="161" t="e">
        <f>#REF!</f>
        <v>#REF!</v>
      </c>
      <c r="O168" s="161" t="e">
        <f>#REF!</f>
        <v>#REF!</v>
      </c>
      <c r="P168" s="161" t="e">
        <f>#REF!</f>
        <v>#REF!</v>
      </c>
      <c r="Q168" s="161" t="e">
        <f>#REF!</f>
        <v>#REF!</v>
      </c>
      <c r="R168" s="161" t="e">
        <f>#REF!</f>
        <v>#REF!</v>
      </c>
      <c r="S168" s="161" t="e">
        <f>#REF!</f>
        <v>#REF!</v>
      </c>
      <c r="T168" s="161" t="e">
        <f>#REF!</f>
        <v>#REF!</v>
      </c>
      <c r="U168" s="161" t="e">
        <f>#REF!</f>
        <v>#REF!</v>
      </c>
      <c r="V168" s="162" t="e">
        <f>#REF!</f>
        <v>#REF!</v>
      </c>
      <c r="W168" s="120" t="e">
        <f t="shared" si="5"/>
        <v>#REF!</v>
      </c>
      <c r="X168" s="76">
        <v>0</v>
      </c>
      <c r="Y168" s="108">
        <v>0</v>
      </c>
      <c r="Z168" s="189"/>
    </row>
    <row r="169" spans="1:26" ht="18.75" customHeight="1" outlineLevel="6" thickBot="1">
      <c r="A169" s="8" t="s">
        <v>56</v>
      </c>
      <c r="B169" s="13">
        <v>951</v>
      </c>
      <c r="C169" s="9"/>
      <c r="D169" s="9" t="s">
        <v>184</v>
      </c>
      <c r="E169" s="77">
        <f>E170</f>
        <v>300</v>
      </c>
      <c r="F169" s="169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164"/>
      <c r="V169" s="122">
        <v>48.715</v>
      </c>
      <c r="W169" s="120" t="e">
        <f t="shared" si="5"/>
        <v>#DIV/0!</v>
      </c>
      <c r="X169" s="77">
        <f>X170</f>
        <v>51.596</v>
      </c>
      <c r="Y169" s="108">
        <f t="shared" si="4"/>
        <v>17.198666666666664</v>
      </c>
      <c r="Z169" s="189"/>
    </row>
    <row r="170" spans="1:26" ht="48.75" customHeight="1" outlineLevel="6" thickBot="1">
      <c r="A170" s="47" t="s">
        <v>57</v>
      </c>
      <c r="B170" s="48">
        <v>951</v>
      </c>
      <c r="C170" s="49"/>
      <c r="D170" s="49" t="s">
        <v>194</v>
      </c>
      <c r="E170" s="76">
        <v>300</v>
      </c>
      <c r="F170" s="160" t="e">
        <f>#REF!</f>
        <v>#REF!</v>
      </c>
      <c r="G170" s="161" t="e">
        <f>#REF!</f>
        <v>#REF!</v>
      </c>
      <c r="H170" s="161" t="e">
        <f>#REF!</f>
        <v>#REF!</v>
      </c>
      <c r="I170" s="161" t="e">
        <f>#REF!</f>
        <v>#REF!</v>
      </c>
      <c r="J170" s="161" t="e">
        <f>#REF!</f>
        <v>#REF!</v>
      </c>
      <c r="K170" s="161" t="e">
        <f>#REF!</f>
        <v>#REF!</v>
      </c>
      <c r="L170" s="161" t="e">
        <f>#REF!</f>
        <v>#REF!</v>
      </c>
      <c r="M170" s="161" t="e">
        <f>#REF!</f>
        <v>#REF!</v>
      </c>
      <c r="N170" s="161" t="e">
        <f>#REF!</f>
        <v>#REF!</v>
      </c>
      <c r="O170" s="161" t="e">
        <f>#REF!</f>
        <v>#REF!</v>
      </c>
      <c r="P170" s="161" t="e">
        <f>#REF!</f>
        <v>#REF!</v>
      </c>
      <c r="Q170" s="161" t="e">
        <f>#REF!</f>
        <v>#REF!</v>
      </c>
      <c r="R170" s="161" t="e">
        <f>#REF!</f>
        <v>#REF!</v>
      </c>
      <c r="S170" s="161" t="e">
        <f>#REF!</f>
        <v>#REF!</v>
      </c>
      <c r="T170" s="161" t="e">
        <f>#REF!</f>
        <v>#REF!</v>
      </c>
      <c r="U170" s="161" t="e">
        <f>#REF!</f>
        <v>#REF!</v>
      </c>
      <c r="V170" s="162" t="e">
        <f>#REF!</f>
        <v>#REF!</v>
      </c>
      <c r="W170" s="120" t="e">
        <f t="shared" si="5"/>
        <v>#REF!</v>
      </c>
      <c r="X170" s="76">
        <v>51.596</v>
      </c>
      <c r="Y170" s="108">
        <f t="shared" si="4"/>
        <v>17.198666666666664</v>
      </c>
      <c r="Z170" s="189"/>
    </row>
    <row r="171" spans="1:26" ht="18" customHeight="1" outlineLevel="6" thickBot="1">
      <c r="A171" s="52" t="s">
        <v>21</v>
      </c>
      <c r="B171" s="13">
        <v>951</v>
      </c>
      <c r="C171" s="9"/>
      <c r="D171" s="9" t="s">
        <v>184</v>
      </c>
      <c r="E171" s="77">
        <f>E172+E173</f>
        <v>21210</v>
      </c>
      <c r="F171" s="170" t="e">
        <f>#REF!</f>
        <v>#REF!</v>
      </c>
      <c r="G171" s="171" t="e">
        <f>#REF!</f>
        <v>#REF!</v>
      </c>
      <c r="H171" s="171" t="e">
        <f>#REF!</f>
        <v>#REF!</v>
      </c>
      <c r="I171" s="171" t="e">
        <f>#REF!</f>
        <v>#REF!</v>
      </c>
      <c r="J171" s="171" t="e">
        <f>#REF!</f>
        <v>#REF!</v>
      </c>
      <c r="K171" s="171" t="e">
        <f>#REF!</f>
        <v>#REF!</v>
      </c>
      <c r="L171" s="171" t="e">
        <f>#REF!</f>
        <v>#REF!</v>
      </c>
      <c r="M171" s="171" t="e">
        <f>#REF!</f>
        <v>#REF!</v>
      </c>
      <c r="N171" s="171" t="e">
        <f>#REF!</f>
        <v>#REF!</v>
      </c>
      <c r="O171" s="171" t="e">
        <f>#REF!</f>
        <v>#REF!</v>
      </c>
      <c r="P171" s="171" t="e">
        <f>#REF!</f>
        <v>#REF!</v>
      </c>
      <c r="Q171" s="171" t="e">
        <f>#REF!</f>
        <v>#REF!</v>
      </c>
      <c r="R171" s="171" t="e">
        <f>#REF!</f>
        <v>#REF!</v>
      </c>
      <c r="S171" s="171" t="e">
        <f>#REF!</f>
        <v>#REF!</v>
      </c>
      <c r="T171" s="171" t="e">
        <f>#REF!</f>
        <v>#REF!</v>
      </c>
      <c r="U171" s="171" t="e">
        <f>#REF!</f>
        <v>#REF!</v>
      </c>
      <c r="V171" s="172" t="e">
        <f>#REF!</f>
        <v>#REF!</v>
      </c>
      <c r="W171" s="120" t="e">
        <f t="shared" si="5"/>
        <v>#REF!</v>
      </c>
      <c r="X171" s="77">
        <f>X172+X173</f>
        <v>5302.5</v>
      </c>
      <c r="Y171" s="108">
        <f t="shared" si="4"/>
        <v>25</v>
      </c>
      <c r="Z171" s="189"/>
    </row>
    <row r="172" spans="1:26" ht="48" outlineLevel="6" thickBot="1">
      <c r="A172" s="47" t="s">
        <v>58</v>
      </c>
      <c r="B172" s="48">
        <v>951</v>
      </c>
      <c r="C172" s="49"/>
      <c r="D172" s="49" t="s">
        <v>195</v>
      </c>
      <c r="E172" s="76">
        <v>3151.866</v>
      </c>
      <c r="F172" s="167" t="e">
        <f>#REF!</f>
        <v>#REF!</v>
      </c>
      <c r="G172" s="168" t="e">
        <f>#REF!</f>
        <v>#REF!</v>
      </c>
      <c r="H172" s="168" t="e">
        <f>#REF!</f>
        <v>#REF!</v>
      </c>
      <c r="I172" s="168" t="e">
        <f>#REF!</f>
        <v>#REF!</v>
      </c>
      <c r="J172" s="168" t="e">
        <f>#REF!</f>
        <v>#REF!</v>
      </c>
      <c r="K172" s="168" t="e">
        <f>#REF!</f>
        <v>#REF!</v>
      </c>
      <c r="L172" s="168" t="e">
        <f>#REF!</f>
        <v>#REF!</v>
      </c>
      <c r="M172" s="168" t="e">
        <f>#REF!</f>
        <v>#REF!</v>
      </c>
      <c r="N172" s="168" t="e">
        <f>#REF!</f>
        <v>#REF!</v>
      </c>
      <c r="O172" s="168" t="e">
        <f>#REF!</f>
        <v>#REF!</v>
      </c>
      <c r="P172" s="168" t="e">
        <f>#REF!</f>
        <v>#REF!</v>
      </c>
      <c r="Q172" s="168" t="e">
        <f>#REF!</f>
        <v>#REF!</v>
      </c>
      <c r="R172" s="168" t="e">
        <f>#REF!</f>
        <v>#REF!</v>
      </c>
      <c r="S172" s="168" t="e">
        <f>#REF!</f>
        <v>#REF!</v>
      </c>
      <c r="T172" s="168" t="e">
        <f>#REF!</f>
        <v>#REF!</v>
      </c>
      <c r="U172" s="168" t="e">
        <f>#REF!</f>
        <v>#REF!</v>
      </c>
      <c r="V172" s="173" t="e">
        <f>#REF!</f>
        <v>#REF!</v>
      </c>
      <c r="W172" s="120" t="e">
        <f t="shared" si="5"/>
        <v>#REF!</v>
      </c>
      <c r="X172" s="76">
        <v>787.965</v>
      </c>
      <c r="Y172" s="108">
        <f t="shared" si="4"/>
        <v>24.9999524091443</v>
      </c>
      <c r="Z172" s="189"/>
    </row>
    <row r="173" spans="1:26" ht="48" outlineLevel="6" thickBot="1">
      <c r="A173" s="47" t="s">
        <v>266</v>
      </c>
      <c r="B173" s="48">
        <v>951</v>
      </c>
      <c r="C173" s="49"/>
      <c r="D173" s="49" t="s">
        <v>267</v>
      </c>
      <c r="E173" s="76">
        <v>18058.134</v>
      </c>
      <c r="F173" s="117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74"/>
      <c r="W173" s="120"/>
      <c r="X173" s="76">
        <v>4514.535</v>
      </c>
      <c r="Y173" s="108">
        <f t="shared" si="4"/>
        <v>25.00000830650609</v>
      </c>
      <c r="Z173" s="189"/>
    </row>
    <row r="174" spans="1:26" ht="33.75" customHeight="1" outlineLevel="6" thickBot="1">
      <c r="A174" s="96" t="s">
        <v>19</v>
      </c>
      <c r="B174" s="97" t="s">
        <v>18</v>
      </c>
      <c r="C174" s="98"/>
      <c r="D174" s="97" t="s">
        <v>169</v>
      </c>
      <c r="E174" s="115">
        <f>E186+E177+E175+E184+E182+E180</f>
        <v>4654.588</v>
      </c>
      <c r="F174" s="31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44"/>
      <c r="W174" s="35"/>
      <c r="X174" s="99">
        <f>X186+X177+X175+X184+X182+X180</f>
        <v>1300.347</v>
      </c>
      <c r="Y174" s="108">
        <f t="shared" si="4"/>
        <v>27.936887217515277</v>
      </c>
      <c r="Z174" s="189"/>
    </row>
    <row r="175" spans="1:26" ht="33.75" customHeight="1" outlineLevel="6" thickBot="1">
      <c r="A175" s="91" t="s">
        <v>103</v>
      </c>
      <c r="B175" s="102" t="s">
        <v>18</v>
      </c>
      <c r="C175" s="103"/>
      <c r="D175" s="102" t="s">
        <v>184</v>
      </c>
      <c r="E175" s="110">
        <f>E176</f>
        <v>0</v>
      </c>
      <c r="F175" s="31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44"/>
      <c r="W175" s="35"/>
      <c r="X175" s="85">
        <f>X176</f>
        <v>0</v>
      </c>
      <c r="Y175" s="108">
        <v>0</v>
      </c>
      <c r="Z175" s="189"/>
    </row>
    <row r="176" spans="1:26" ht="16.5" outlineLevel="6" thickBot="1">
      <c r="A176" s="47" t="s">
        <v>252</v>
      </c>
      <c r="B176" s="104" t="s">
        <v>18</v>
      </c>
      <c r="C176" s="105"/>
      <c r="D176" s="104" t="s">
        <v>251</v>
      </c>
      <c r="E176" s="116">
        <v>0</v>
      </c>
      <c r="F176" s="92" t="e">
        <f>#REF!+#REF!</f>
        <v>#REF!</v>
      </c>
      <c r="G176" s="18" t="e">
        <f>#REF!+#REF!</f>
        <v>#REF!</v>
      </c>
      <c r="H176" s="18" t="e">
        <f>#REF!+#REF!</f>
        <v>#REF!</v>
      </c>
      <c r="I176" s="18" t="e">
        <f>#REF!+#REF!</f>
        <v>#REF!</v>
      </c>
      <c r="J176" s="18" t="e">
        <f>#REF!+#REF!</f>
        <v>#REF!</v>
      </c>
      <c r="K176" s="18" t="e">
        <f>#REF!+#REF!</f>
        <v>#REF!</v>
      </c>
      <c r="L176" s="18" t="e">
        <f>#REF!+#REF!</f>
        <v>#REF!</v>
      </c>
      <c r="M176" s="18" t="e">
        <f>#REF!+#REF!</f>
        <v>#REF!</v>
      </c>
      <c r="N176" s="18" t="e">
        <f>#REF!+#REF!</f>
        <v>#REF!</v>
      </c>
      <c r="O176" s="18" t="e">
        <f>#REF!+#REF!</f>
        <v>#REF!</v>
      </c>
      <c r="P176" s="18" t="e">
        <f>#REF!+#REF!</f>
        <v>#REF!</v>
      </c>
      <c r="Q176" s="18" t="e">
        <f>#REF!+#REF!</f>
        <v>#REF!</v>
      </c>
      <c r="R176" s="18" t="e">
        <f>#REF!+#REF!</f>
        <v>#REF!</v>
      </c>
      <c r="S176" s="18" t="e">
        <f>#REF!+#REF!</f>
        <v>#REF!</v>
      </c>
      <c r="T176" s="18" t="e">
        <f>#REF!+#REF!</f>
        <v>#REF!</v>
      </c>
      <c r="U176" s="18" t="e">
        <f>#REF!+#REF!</f>
        <v>#REF!</v>
      </c>
      <c r="V176" s="36" t="e">
        <f>#REF!+#REF!</f>
        <v>#REF!</v>
      </c>
      <c r="W176" s="35" t="e">
        <f>V176/E174*100</f>
        <v>#REF!</v>
      </c>
      <c r="X176" s="84">
        <v>0</v>
      </c>
      <c r="Y176" s="108">
        <v>0</v>
      </c>
      <c r="Z176" s="189"/>
    </row>
    <row r="177" spans="1:26" ht="16.5" outlineLevel="6" thickBot="1">
      <c r="A177" s="91" t="s">
        <v>93</v>
      </c>
      <c r="B177" s="102" t="s">
        <v>18</v>
      </c>
      <c r="C177" s="103"/>
      <c r="D177" s="102" t="s">
        <v>184</v>
      </c>
      <c r="E177" s="110">
        <f>E179+E178</f>
        <v>448.588</v>
      </c>
      <c r="F177" s="7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1"/>
      <c r="W177" s="35"/>
      <c r="X177" s="85">
        <f>X179+X178</f>
        <v>0.347</v>
      </c>
      <c r="Y177" s="108">
        <f t="shared" si="4"/>
        <v>0.07735383024066626</v>
      </c>
      <c r="Z177" s="189"/>
    </row>
    <row r="178" spans="1:26" ht="16.5" outlineLevel="6" thickBot="1">
      <c r="A178" s="47" t="s">
        <v>252</v>
      </c>
      <c r="B178" s="104" t="s">
        <v>18</v>
      </c>
      <c r="C178" s="105"/>
      <c r="D178" s="104" t="s">
        <v>251</v>
      </c>
      <c r="E178" s="116">
        <v>448.588</v>
      </c>
      <c r="F178" s="7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1"/>
      <c r="W178" s="35"/>
      <c r="X178" s="84">
        <v>0</v>
      </c>
      <c r="Y178" s="108">
        <f t="shared" si="4"/>
        <v>0</v>
      </c>
      <c r="Z178" s="189"/>
    </row>
    <row r="179" spans="1:26" ht="16.5" outlineLevel="6" thickBot="1">
      <c r="A179" s="47" t="s">
        <v>85</v>
      </c>
      <c r="B179" s="104" t="s">
        <v>18</v>
      </c>
      <c r="C179" s="105"/>
      <c r="D179" s="104" t="s">
        <v>173</v>
      </c>
      <c r="E179" s="116">
        <v>0</v>
      </c>
      <c r="F179" s="7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1"/>
      <c r="W179" s="35"/>
      <c r="X179" s="84">
        <v>0.347</v>
      </c>
      <c r="Y179" s="108">
        <v>0</v>
      </c>
      <c r="Z179" s="189"/>
    </row>
    <row r="180" spans="1:26" ht="16.5" outlineLevel="6" thickBot="1">
      <c r="A180" s="91" t="s">
        <v>253</v>
      </c>
      <c r="B180" s="102" t="s">
        <v>18</v>
      </c>
      <c r="C180" s="103"/>
      <c r="D180" s="102" t="s">
        <v>184</v>
      </c>
      <c r="E180" s="110">
        <f>E181</f>
        <v>0</v>
      </c>
      <c r="F180" s="7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1"/>
      <c r="W180" s="35"/>
      <c r="X180" s="85">
        <f>X181</f>
        <v>0</v>
      </c>
      <c r="Y180" s="108">
        <v>0</v>
      </c>
      <c r="Z180" s="189"/>
    </row>
    <row r="181" spans="1:26" ht="16.5" outlineLevel="6" thickBot="1">
      <c r="A181" s="47" t="s">
        <v>85</v>
      </c>
      <c r="B181" s="104" t="s">
        <v>18</v>
      </c>
      <c r="C181" s="105"/>
      <c r="D181" s="104" t="s">
        <v>173</v>
      </c>
      <c r="E181" s="116">
        <v>0</v>
      </c>
      <c r="F181" s="7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1"/>
      <c r="W181" s="35"/>
      <c r="X181" s="84">
        <v>0</v>
      </c>
      <c r="Y181" s="108">
        <v>0</v>
      </c>
      <c r="Z181" s="189"/>
    </row>
    <row r="182" spans="1:26" ht="16.5" outlineLevel="6" thickBot="1">
      <c r="A182" s="8" t="s">
        <v>11</v>
      </c>
      <c r="B182" s="102" t="s">
        <v>18</v>
      </c>
      <c r="C182" s="103"/>
      <c r="D182" s="102" t="s">
        <v>184</v>
      </c>
      <c r="E182" s="110">
        <f>E183</f>
        <v>0</v>
      </c>
      <c r="F182" s="7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1"/>
      <c r="W182" s="35"/>
      <c r="X182" s="85">
        <f>X183</f>
        <v>0</v>
      </c>
      <c r="Y182" s="108">
        <v>0</v>
      </c>
      <c r="Z182" s="189"/>
    </row>
    <row r="183" spans="1:26" ht="16.5" outlineLevel="6" thickBot="1">
      <c r="A183" s="47" t="s">
        <v>85</v>
      </c>
      <c r="B183" s="104" t="s">
        <v>18</v>
      </c>
      <c r="C183" s="105"/>
      <c r="D183" s="104" t="s">
        <v>173</v>
      </c>
      <c r="E183" s="116">
        <v>0</v>
      </c>
      <c r="F183" s="7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1"/>
      <c r="W183" s="35"/>
      <c r="X183" s="84">
        <v>0</v>
      </c>
      <c r="Y183" s="108">
        <v>0</v>
      </c>
      <c r="Z183" s="189"/>
    </row>
    <row r="184" spans="1:26" ht="16.5" outlineLevel="6" thickBot="1">
      <c r="A184" s="8" t="s">
        <v>204</v>
      </c>
      <c r="B184" s="13">
        <v>953</v>
      </c>
      <c r="C184" s="9"/>
      <c r="D184" s="9" t="s">
        <v>184</v>
      </c>
      <c r="E184" s="77">
        <f>E185</f>
        <v>0</v>
      </c>
      <c r="F184" s="7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1"/>
      <c r="W184" s="35"/>
      <c r="X184" s="77">
        <f>X185</f>
        <v>0</v>
      </c>
      <c r="Y184" s="108">
        <v>0</v>
      </c>
      <c r="Z184" s="189"/>
    </row>
    <row r="185" spans="1:26" ht="32.25" outlineLevel="6" thickBot="1">
      <c r="A185" s="51" t="s">
        <v>205</v>
      </c>
      <c r="B185" s="48">
        <v>953</v>
      </c>
      <c r="C185" s="49"/>
      <c r="D185" s="49" t="s">
        <v>206</v>
      </c>
      <c r="E185" s="76">
        <v>0</v>
      </c>
      <c r="F185" s="7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1"/>
      <c r="W185" s="35"/>
      <c r="X185" s="76">
        <v>0</v>
      </c>
      <c r="Y185" s="108">
        <v>0</v>
      </c>
      <c r="Z185" s="189"/>
    </row>
    <row r="186" spans="1:26" ht="16.5" outlineLevel="6" thickBot="1">
      <c r="A186" s="8" t="s">
        <v>14</v>
      </c>
      <c r="B186" s="13">
        <v>953</v>
      </c>
      <c r="C186" s="9"/>
      <c r="D186" s="9" t="s">
        <v>184</v>
      </c>
      <c r="E186" s="77">
        <f>E187</f>
        <v>4206</v>
      </c>
      <c r="F186" s="7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1"/>
      <c r="W186" s="35"/>
      <c r="X186" s="77">
        <f>X187</f>
        <v>1300</v>
      </c>
      <c r="Y186" s="108">
        <f t="shared" si="4"/>
        <v>30.90822634331907</v>
      </c>
      <c r="Z186" s="189"/>
    </row>
    <row r="187" spans="1:26" ht="48" outlineLevel="6" thickBot="1">
      <c r="A187" s="51" t="s">
        <v>69</v>
      </c>
      <c r="B187" s="48">
        <v>953</v>
      </c>
      <c r="C187" s="49"/>
      <c r="D187" s="49" t="s">
        <v>196</v>
      </c>
      <c r="E187" s="76">
        <v>4206</v>
      </c>
      <c r="F187" s="7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1"/>
      <c r="W187" s="35"/>
      <c r="X187" s="76">
        <v>1300</v>
      </c>
      <c r="Y187" s="108">
        <f t="shared" si="4"/>
        <v>30.90822634331907</v>
      </c>
      <c r="Z187" s="189"/>
    </row>
    <row r="188" spans="1:24" ht="19.5" outlineLevel="6" thickBot="1">
      <c r="A188" s="27" t="s">
        <v>3</v>
      </c>
      <c r="B188" s="27"/>
      <c r="C188" s="27"/>
      <c r="D188" s="27"/>
      <c r="E188" s="190">
        <f>E9+E123</f>
        <v>598939.492</v>
      </c>
      <c r="F188" s="31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191"/>
      <c r="W188" s="35"/>
      <c r="X188" s="22">
        <f>X9+X123</f>
        <v>139910.32799999998</v>
      </c>
    </row>
    <row r="189" spans="1:23" ht="49.5" customHeight="1" outlineLevel="6">
      <c r="A189" s="1"/>
      <c r="B189" s="15"/>
      <c r="C189" s="1"/>
      <c r="D189" s="1"/>
      <c r="E189" s="176"/>
      <c r="F189" s="31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41"/>
      <c r="W189" s="35"/>
    </row>
    <row r="190" spans="1:23" ht="18.75">
      <c r="A190" s="3"/>
      <c r="B190" s="3"/>
      <c r="C190" s="3"/>
      <c r="D190" s="3"/>
      <c r="E190" s="177"/>
      <c r="F190" s="22" t="e">
        <f>#REF!+#REF!+F176+F126</f>
        <v>#REF!</v>
      </c>
      <c r="G190" s="22" t="e">
        <f>#REF!+#REF!+G176+G126</f>
        <v>#REF!</v>
      </c>
      <c r="H190" s="22" t="e">
        <f>#REF!+#REF!+H176+H126</f>
        <v>#REF!</v>
      </c>
      <c r="I190" s="22" t="e">
        <f>#REF!+#REF!+I176+I126</f>
        <v>#REF!</v>
      </c>
      <c r="J190" s="22" t="e">
        <f>#REF!+#REF!+J176+J126</f>
        <v>#REF!</v>
      </c>
      <c r="K190" s="22" t="e">
        <f>#REF!+#REF!+K176+K126</f>
        <v>#REF!</v>
      </c>
      <c r="L190" s="22" t="e">
        <f>#REF!+#REF!+L176+L126</f>
        <v>#REF!</v>
      </c>
      <c r="M190" s="22" t="e">
        <f>#REF!+#REF!+M176+M126</f>
        <v>#REF!</v>
      </c>
      <c r="N190" s="22" t="e">
        <f>#REF!+#REF!+N176+N126</f>
        <v>#REF!</v>
      </c>
      <c r="O190" s="22" t="e">
        <f>#REF!+#REF!+O176+O126</f>
        <v>#REF!</v>
      </c>
      <c r="P190" s="22" t="e">
        <f>#REF!+#REF!+P176+P126</f>
        <v>#REF!</v>
      </c>
      <c r="Q190" s="22" t="e">
        <f>#REF!+#REF!+Q176+Q126</f>
        <v>#REF!</v>
      </c>
      <c r="R190" s="22" t="e">
        <f>#REF!+#REF!+R176+R126</f>
        <v>#REF!</v>
      </c>
      <c r="S190" s="22" t="e">
        <f>#REF!+#REF!+S176+S126</f>
        <v>#REF!</v>
      </c>
      <c r="T190" s="22" t="e">
        <f>#REF!+#REF!+T176+T126</f>
        <v>#REF!</v>
      </c>
      <c r="U190" s="22" t="e">
        <f>#REF!+#REF!+U176+U126</f>
        <v>#REF!</v>
      </c>
      <c r="V190" s="42" t="e">
        <f>#REF!+#REF!+V176+V126</f>
        <v>#REF!</v>
      </c>
      <c r="W190" s="3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E188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4" r:id="rId1"/>
  <rowBreaks count="1" manualBreakCount="1">
    <brk id="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2018-05-31T22:54:37Z</cp:lastPrinted>
  <dcterms:created xsi:type="dcterms:W3CDTF">2008-11-11T04:53:42Z</dcterms:created>
  <dcterms:modified xsi:type="dcterms:W3CDTF">2018-05-31T22:55:21Z</dcterms:modified>
  <cp:category/>
  <cp:version/>
  <cp:contentType/>
  <cp:contentStatus/>
</cp:coreProperties>
</file>